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0730" windowHeight="7155" activeTab="2"/>
  </bookViews>
  <sheets>
    <sheet name="Berry Sample Chard" sheetId="3" r:id="rId1"/>
    <sheet name=" Chard REP DATA" sheetId="2" r:id="rId2"/>
    <sheet name="Chard GRAPHS" sheetId="1" r:id="rId3"/>
  </sheets>
  <definedNames>
    <definedName name="_xlnm.Print_Area" localSheetId="1">' Chard REP DATA'!$A$1:$I$7</definedName>
    <definedName name="_xlnm.Print_Area" localSheetId="0">'Berry Sample Chard'!$A$1:$V$28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S27" i="3" l="1"/>
  <c r="J27" i="3"/>
  <c r="L27" i="3" s="1"/>
  <c r="T27" i="3" s="1"/>
  <c r="S26" i="3"/>
  <c r="J26" i="3"/>
  <c r="K26" i="3" s="1"/>
  <c r="S25" i="3"/>
  <c r="J25" i="3"/>
  <c r="K25" i="3" s="1"/>
  <c r="S24" i="3"/>
  <c r="J24" i="3"/>
  <c r="L24" i="3" s="1"/>
  <c r="T24" i="3" s="1"/>
  <c r="S23" i="3"/>
  <c r="J23" i="3"/>
  <c r="L23" i="3" s="1"/>
  <c r="T23" i="3" s="1"/>
  <c r="S22" i="3"/>
  <c r="J22" i="3"/>
  <c r="K22" i="3" s="1"/>
  <c r="S21" i="3"/>
  <c r="J21" i="3"/>
  <c r="K21" i="3" s="1"/>
  <c r="S20" i="3"/>
  <c r="J20" i="3"/>
  <c r="L20" i="3" s="1"/>
  <c r="T20" i="3" s="1"/>
  <c r="S19" i="3"/>
  <c r="J19" i="3"/>
  <c r="L19" i="3" s="1"/>
  <c r="T19" i="3" s="1"/>
  <c r="S18" i="3"/>
  <c r="J18" i="3"/>
  <c r="K18" i="3" s="1"/>
  <c r="S17" i="3"/>
  <c r="J17" i="3"/>
  <c r="K17" i="3" s="1"/>
  <c r="S16" i="3"/>
  <c r="J16" i="3"/>
  <c r="L16" i="3" s="1"/>
  <c r="T16" i="3" s="1"/>
  <c r="S15" i="3"/>
  <c r="J15" i="3"/>
  <c r="L15" i="3" s="1"/>
  <c r="T15" i="3" s="1"/>
  <c r="S14" i="3"/>
  <c r="J14" i="3"/>
  <c r="K14" i="3" s="1"/>
  <c r="S13" i="3"/>
  <c r="J13" i="3"/>
  <c r="K13" i="3" s="1"/>
  <c r="S12" i="3"/>
  <c r="J12" i="3"/>
  <c r="L12" i="3" s="1"/>
  <c r="T12" i="3" s="1"/>
  <c r="S11" i="3"/>
  <c r="J11" i="3"/>
  <c r="L11" i="3" s="1"/>
  <c r="T11" i="3" s="1"/>
  <c r="S10" i="3"/>
  <c r="J10" i="3"/>
  <c r="K10" i="3" s="1"/>
  <c r="S9" i="3"/>
  <c r="J9" i="3"/>
  <c r="K9" i="3" s="1"/>
  <c r="S8" i="3"/>
  <c r="J8" i="3"/>
  <c r="L8" i="3" s="1"/>
  <c r="T8" i="3" s="1"/>
  <c r="S7" i="3"/>
  <c r="J7" i="3"/>
  <c r="L7" i="3" s="1"/>
  <c r="T7" i="3" s="1"/>
  <c r="S6" i="3"/>
  <c r="J6" i="3"/>
  <c r="K6" i="3" s="1"/>
  <c r="S5" i="3"/>
  <c r="J5" i="3"/>
  <c r="K5" i="3" s="1"/>
  <c r="S4" i="3"/>
  <c r="J4" i="3"/>
  <c r="L4" i="3" s="1"/>
  <c r="T4" i="3" s="1"/>
  <c r="S3" i="3"/>
  <c r="J3" i="3"/>
  <c r="L3" i="3" s="1"/>
  <c r="T3" i="3" s="1"/>
  <c r="K3" i="3" l="1"/>
  <c r="K4" i="3"/>
  <c r="K7" i="3"/>
  <c r="K11" i="3"/>
  <c r="K12" i="3"/>
  <c r="K15" i="3"/>
  <c r="K16" i="3"/>
  <c r="K19" i="3"/>
  <c r="K20" i="3"/>
  <c r="K23" i="3"/>
  <c r="K24" i="3"/>
  <c r="K27" i="3"/>
  <c r="L6" i="3"/>
  <c r="T6" i="3" s="1"/>
  <c r="L10" i="3"/>
  <c r="T10" i="3" s="1"/>
  <c r="L14" i="3"/>
  <c r="T14" i="3" s="1"/>
  <c r="L18" i="3"/>
  <c r="T18" i="3" s="1"/>
  <c r="L22" i="3"/>
  <c r="T22" i="3" s="1"/>
  <c r="L26" i="3"/>
  <c r="T26" i="3" s="1"/>
  <c r="K8" i="3"/>
  <c r="L5" i="3"/>
  <c r="T5" i="3" s="1"/>
  <c r="L9" i="3"/>
  <c r="T9" i="3" s="1"/>
  <c r="L13" i="3"/>
  <c r="T13" i="3" s="1"/>
  <c r="L17" i="3"/>
  <c r="T17" i="3" s="1"/>
  <c r="L21" i="3"/>
  <c r="T21" i="3" s="1"/>
  <c r="L25" i="3"/>
  <c r="T25" i="3" s="1"/>
</calcChain>
</file>

<file path=xl/sharedStrings.xml><?xml version="1.0" encoding="utf-8"?>
<sst xmlns="http://schemas.openxmlformats.org/spreadsheetml/2006/main" count="352" uniqueCount="114">
  <si>
    <t>Values</t>
  </si>
  <si>
    <t>Row Labels</t>
  </si>
  <si>
    <t>Average of Brix</t>
  </si>
  <si>
    <t>Average of T/A (g/L)</t>
  </si>
  <si>
    <t>Average of pH</t>
  </si>
  <si>
    <t>Average of berry weight (g)</t>
  </si>
  <si>
    <t>HML32</t>
  </si>
  <si>
    <t>HML40</t>
  </si>
  <si>
    <t>50%HML32</t>
  </si>
  <si>
    <t>50%HML40</t>
  </si>
  <si>
    <t>Protector</t>
  </si>
  <si>
    <t>Grower</t>
  </si>
  <si>
    <t>Untreated</t>
  </si>
  <si>
    <t>Fish oil</t>
  </si>
  <si>
    <t>Grand Total</t>
  </si>
  <si>
    <t>Grower Treatment</t>
  </si>
  <si>
    <t xml:space="preserve"> a</t>
  </si>
  <si>
    <t>HML32/0.5% Fish Oil</t>
  </si>
  <si>
    <t>HML32/1% Fish Oil</t>
  </si>
  <si>
    <t>HML40/2% Fish Oil</t>
  </si>
  <si>
    <t>Untreated 1</t>
  </si>
  <si>
    <t>Untreated 2</t>
  </si>
  <si>
    <t>HML32/Protector</t>
  </si>
  <si>
    <t>Non Residual/Untreated</t>
  </si>
  <si>
    <t xml:space="preserve"> ab</t>
  </si>
  <si>
    <t>Conventional/Untreated</t>
  </si>
  <si>
    <t xml:space="preserve"> abc</t>
  </si>
  <si>
    <t>HML40/Untreated</t>
  </si>
  <si>
    <t>HML40+Cu/Untreated</t>
  </si>
  <si>
    <t>Tank 40/Untreated</t>
  </si>
  <si>
    <t>HML40/1% Fish Oil</t>
  </si>
  <si>
    <t xml:space="preserve"> abcd</t>
  </si>
  <si>
    <t>HML32/Untreated</t>
  </si>
  <si>
    <t>HML40/Protector</t>
  </si>
  <si>
    <t>Non Residual/50%HML32</t>
  </si>
  <si>
    <t>HML32/50%HML32</t>
  </si>
  <si>
    <t xml:space="preserve"> abcde</t>
  </si>
  <si>
    <t>Non Residual/Protector</t>
  </si>
  <si>
    <t>HML40/50%HML40</t>
  </si>
  <si>
    <t>HML32/HML32</t>
  </si>
  <si>
    <t>Conventional/HML32</t>
  </si>
  <si>
    <t>Non Residual/HML32</t>
  </si>
  <si>
    <t xml:space="preserve"> bcde</t>
  </si>
  <si>
    <t>Tank 40/Tank 40</t>
  </si>
  <si>
    <t xml:space="preserve"> cde</t>
  </si>
  <si>
    <t>HML40/HML40</t>
  </si>
  <si>
    <t xml:space="preserve"> de</t>
  </si>
  <si>
    <t>HML40+Cu/HML40</t>
  </si>
  <si>
    <t xml:space="preserve"> e</t>
  </si>
  <si>
    <t xml:space="preserve"> bcd</t>
  </si>
  <si>
    <t xml:space="preserve"> cd</t>
  </si>
  <si>
    <t xml:space="preserve"> def</t>
  </si>
  <si>
    <t xml:space="preserve"> defg</t>
  </si>
  <si>
    <t xml:space="preserve"> efgh</t>
  </si>
  <si>
    <t xml:space="preserve"> fgh</t>
  </si>
  <si>
    <t xml:space="preserve"> gh</t>
  </si>
  <si>
    <t xml:space="preserve"> h</t>
  </si>
  <si>
    <t>Soluble Solids (Brix)</t>
  </si>
  <si>
    <r>
      <t xml:space="preserve">The means below followed by the same letter are not significantly different (α=0.05, </t>
    </r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&lt;0.001). </t>
    </r>
  </si>
  <si>
    <t>Berry weights (g)</t>
  </si>
  <si>
    <t>LSD (α=0.05, P&lt;0.001) for Berry weights (g) = 0.126</t>
  </si>
  <si>
    <t>LSD (α=0.05, P&lt;0.001) for Brix = 0.88</t>
  </si>
  <si>
    <t>Trt #</t>
  </si>
  <si>
    <t>Treatment</t>
  </si>
  <si>
    <t>rep #</t>
  </si>
  <si>
    <t>Berry wgt</t>
  </si>
  <si>
    <t>Brix</t>
  </si>
  <si>
    <t>Berry weights - 50</t>
  </si>
  <si>
    <t>#</t>
  </si>
  <si>
    <t>Combined Colour Code</t>
  </si>
  <si>
    <t>Translation</t>
  </si>
  <si>
    <t>late treatment</t>
  </si>
  <si>
    <t>Berry1</t>
  </si>
  <si>
    <t>Berry2</t>
  </si>
  <si>
    <t>Berry3</t>
  </si>
  <si>
    <t>Berry4</t>
  </si>
  <si>
    <t>Berry5</t>
  </si>
  <si>
    <t>Weight- 250</t>
  </si>
  <si>
    <t>Av weight</t>
  </si>
  <si>
    <t>berry weight (g)</t>
  </si>
  <si>
    <t>Brix 1</t>
  </si>
  <si>
    <t>Brix 2</t>
  </si>
  <si>
    <t>Brix 3</t>
  </si>
  <si>
    <t>Brix 4</t>
  </si>
  <si>
    <t>Brix 5</t>
  </si>
  <si>
    <t xml:space="preserve">Com Brix </t>
  </si>
  <si>
    <t>Calc Av Brix</t>
  </si>
  <si>
    <t>Ratio berry wgt / Brix</t>
  </si>
  <si>
    <t>T/A</t>
  </si>
  <si>
    <t>pH</t>
  </si>
  <si>
    <t>K ppm</t>
  </si>
  <si>
    <r>
      <t>White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Orange/White</t>
    </r>
  </si>
  <si>
    <r>
      <t>Blue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Orange</t>
    </r>
  </si>
  <si>
    <r>
      <t>Yellow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Green</t>
    </r>
  </si>
  <si>
    <r>
      <t>White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Orange/White/White</t>
    </r>
  </si>
  <si>
    <r>
      <t>Blue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Orange/White</t>
    </r>
  </si>
  <si>
    <r>
      <t>Blue/Blue/Blue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Green</t>
    </r>
  </si>
  <si>
    <r>
      <t>Blue/Orange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Green</t>
    </r>
  </si>
  <si>
    <r>
      <t>Red/Blue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Green</t>
    </r>
  </si>
  <si>
    <t>Green</t>
  </si>
  <si>
    <r>
      <t>Red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Green</t>
    </r>
  </si>
  <si>
    <r>
      <t>Yellow/Blue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Green</t>
    </r>
  </si>
  <si>
    <r>
      <t>Yellow/Pink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Black/White</t>
    </r>
  </si>
  <si>
    <r>
      <t>Blue/Pink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Black/White</t>
    </r>
  </si>
  <si>
    <r>
      <t>Red/Blue/Pink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Black/White</t>
    </r>
  </si>
  <si>
    <r>
      <t>Blue/Pink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Blue/White</t>
    </r>
  </si>
  <si>
    <r>
      <t>Yellow/Pink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Yellow/White</t>
    </r>
  </si>
  <si>
    <r>
      <t>Red/Blue/Pink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Yellow/White</t>
    </r>
  </si>
  <si>
    <r>
      <t>Blue/Blue/Blue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Blue</t>
    </r>
  </si>
  <si>
    <r>
      <t>Blue/Orange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Blue/Orange</t>
    </r>
  </si>
  <si>
    <r>
      <t>Red/Blue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Yellow</t>
    </r>
  </si>
  <si>
    <r>
      <t>Yellow/Blue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Blue</t>
    </r>
  </si>
  <si>
    <r>
      <t>Red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Yellow</t>
    </r>
  </si>
  <si>
    <r>
      <t>Yellow</t>
    </r>
    <r>
      <rPr>
        <sz val="11"/>
        <color indexed="10"/>
        <rFont val="Calibri"/>
        <family val="2"/>
      </rPr>
      <t>#</t>
    </r>
    <r>
      <rPr>
        <sz val="11"/>
        <color theme="1"/>
        <rFont val="Calibri"/>
        <family val="2"/>
        <scheme val="minor"/>
      </rPr>
      <t>Yellow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</si>
</sst>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10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  <xf numFmtId="0" fontId="0" fillId="0" borderId="0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0" xfId="0" applyFill="1" applyBorder="1"/>
    <xf numFmtId="0" fontId="0" fillId="8" borderId="1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2" fontId="2" fillId="0" borderId="0" xfId="0" applyNumberFormat="1" applyFont="1" applyBorder="1"/>
    <xf numFmtId="0" fontId="0" fillId="0" borderId="6" xfId="0" applyBorder="1"/>
    <xf numFmtId="0" fontId="0" fillId="0" borderId="7" xfId="0" applyBorder="1"/>
    <xf numFmtId="2" fontId="0" fillId="0" borderId="0" xfId="0" applyNumberFormat="1" applyBorder="1"/>
    <xf numFmtId="0" fontId="0" fillId="0" borderId="8" xfId="0" applyBorder="1"/>
    <xf numFmtId="2" fontId="0" fillId="0" borderId="9" xfId="0" applyNumberFormat="1" applyBorder="1"/>
    <xf numFmtId="0" fontId="0" fillId="0" borderId="9" xfId="0" applyBorder="1"/>
    <xf numFmtId="0" fontId="0" fillId="8" borderId="9" xfId="0" applyFill="1" applyBorder="1"/>
    <xf numFmtId="0" fontId="0" fillId="0" borderId="10" xfId="0" applyBorder="1"/>
    <xf numFmtId="0" fontId="0" fillId="9" borderId="1" xfId="0" applyFill="1" applyBorder="1"/>
    <xf numFmtId="0" fontId="0" fillId="5" borderId="0" xfId="0" applyFill="1" applyBorder="1"/>
    <xf numFmtId="0" fontId="0" fillId="0" borderId="3" xfId="0" applyBorder="1"/>
    <xf numFmtId="0" fontId="0" fillId="0" borderId="4" xfId="0" applyBorder="1"/>
    <xf numFmtId="164" fontId="0" fillId="0" borderId="0" xfId="0" applyNumberFormat="1" applyBorder="1"/>
    <xf numFmtId="164" fontId="0" fillId="0" borderId="9" xfId="0" applyNumberFormat="1" applyBorder="1"/>
    <xf numFmtId="0" fontId="0" fillId="9" borderId="11" xfId="0" applyFill="1" applyBorder="1"/>
    <xf numFmtId="0" fontId="0" fillId="0" borderId="12" xfId="0" applyBorder="1"/>
    <xf numFmtId="0" fontId="3" fillId="0" borderId="0" xfId="0" applyFont="1" applyFill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11" borderId="0" xfId="0" applyFill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1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5" fillId="10" borderId="0" xfId="1" applyAlignment="1">
      <alignment horizontal="center"/>
    </xf>
    <xf numFmtId="164" fontId="5" fillId="10" borderId="0" xfId="1" applyNumberFormat="1" applyAlignment="1">
      <alignment horizontal="center"/>
    </xf>
    <xf numFmtId="164" fontId="5" fillId="10" borderId="0" xfId="1" applyNumberFormat="1" applyAlignment="1">
      <alignment horizontal="center" wrapText="1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13" borderId="0" xfId="0" applyNumberFormat="1" applyFill="1" applyAlignment="1">
      <alignment horizontal="center"/>
    </xf>
    <xf numFmtId="2" fontId="5" fillId="10" borderId="0" xfId="1" applyNumberFormat="1" applyAlignment="1">
      <alignment horizontal="center"/>
    </xf>
    <xf numFmtId="164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2" fontId="0" fillId="11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2" fontId="0" fillId="12" borderId="0" xfId="0" applyNumberFormat="1" applyFill="1" applyAlignment="1">
      <alignment horizontal="center"/>
    </xf>
    <xf numFmtId="164" fontId="0" fillId="12" borderId="0" xfId="0" applyNumberForma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14" borderId="0" xfId="0" applyNumberFormat="1" applyFill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14" borderId="4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14" borderId="6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14" borderId="12" xfId="0" applyNumberFormat="1" applyFill="1" applyBorder="1" applyAlignment="1">
      <alignment horizontal="center"/>
    </xf>
    <xf numFmtId="164" fontId="0" fillId="15" borderId="13" xfId="0" applyNumberFormat="1" applyFill="1" applyBorder="1" applyAlignment="1">
      <alignment horizontal="center"/>
    </xf>
    <xf numFmtId="164" fontId="0" fillId="15" borderId="14" xfId="0" applyNumberFormat="1" applyFill="1" applyBorder="1" applyAlignment="1">
      <alignment horizontal="center"/>
    </xf>
    <xf numFmtId="164" fontId="0" fillId="15" borderId="15" xfId="0" applyNumberFormat="1" applyFill="1" applyBorder="1" applyAlignment="1">
      <alignment horizontal="center"/>
    </xf>
    <xf numFmtId="2" fontId="0" fillId="16" borderId="0" xfId="0" applyNumberFormat="1" applyFill="1" applyAlignment="1">
      <alignment horizontal="center"/>
    </xf>
    <xf numFmtId="164" fontId="0" fillId="16" borderId="0" xfId="0" applyNumberFormat="1" applyFill="1" applyAlignment="1">
      <alignment horizontal="center"/>
    </xf>
    <xf numFmtId="2" fontId="6" fillId="17" borderId="0" xfId="0" applyNumberFormat="1" applyFont="1" applyFill="1" applyAlignment="1">
      <alignment horizontal="center"/>
    </xf>
    <xf numFmtId="164" fontId="6" fillId="17" borderId="0" xfId="0" applyNumberFormat="1" applyFont="1" applyFill="1" applyAlignment="1">
      <alignment horizontal="center"/>
    </xf>
    <xf numFmtId="2" fontId="0" fillId="18" borderId="0" xfId="0" applyNumberFormat="1" applyFill="1" applyAlignment="1">
      <alignment horizontal="center"/>
    </xf>
    <xf numFmtId="164" fontId="0" fillId="18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1">
    <dxf>
      <numFmt numFmtId="164" formatCode="0.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NZ"/>
              <a:t>Monowai Chardonnay Fruit Composition &amp; Berry Weights - sampled 8/3/13</a:t>
            </a:r>
          </a:p>
        </c:rich>
      </c:tx>
      <c:layout/>
      <c:overlay val="1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numFmt formatCode="#,##0" sourceLinked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spPr>
          <a:solidFill>
            <a:srgbClr val="FF0000"/>
          </a:solidFill>
        </c:spPr>
      </c:pivotFmt>
      <c:pivotFmt>
        <c:idx val="4"/>
        <c:spPr>
          <a:solidFill>
            <a:srgbClr val="FF0000"/>
          </a:solidFill>
        </c:spPr>
      </c:pivotFmt>
      <c:pivotFmt>
        <c:idx val="5"/>
        <c:spPr>
          <a:solidFill>
            <a:schemeClr val="bg2">
              <a:lumMod val="50000"/>
            </a:schemeClr>
          </a:solidFill>
        </c:spPr>
      </c:pivotFmt>
      <c:pivotFmt>
        <c:idx val="6"/>
        <c:spPr>
          <a:solidFill>
            <a:schemeClr val="bg2">
              <a:lumMod val="50000"/>
            </a:schemeClr>
          </a:solidFill>
        </c:spPr>
      </c:pivotFmt>
      <c:pivotFmt>
        <c:idx val="7"/>
        <c:spPr>
          <a:solidFill>
            <a:schemeClr val="accent2"/>
          </a:solidFill>
        </c:spPr>
      </c:pivotFmt>
      <c:pivotFmt>
        <c:idx val="8"/>
        <c:spPr>
          <a:solidFill>
            <a:schemeClr val="accent2"/>
          </a:solidFill>
        </c:spPr>
      </c:pivotFmt>
      <c:pivotFmt>
        <c:idx val="9"/>
        <c:spPr>
          <a:solidFill>
            <a:srgbClr val="FF00FF"/>
          </a:solidFill>
        </c:spPr>
      </c:pivotFmt>
      <c:pivotFmt>
        <c:idx val="10"/>
        <c:spPr>
          <a:solidFill>
            <a:srgbClr val="FF00FF"/>
          </a:solidFill>
        </c:spPr>
      </c:pivotFmt>
      <c:pivotFmt>
        <c:idx val="11"/>
        <c:spPr>
          <a:solidFill>
            <a:srgbClr val="00B050"/>
          </a:solidFill>
        </c:spPr>
        <c:marker>
          <c:symbol val="none"/>
        </c:marker>
        <c:dLbl>
          <c:idx val="0"/>
          <c:numFmt formatCode="#,##0.00" sourceLinked="0"/>
          <c:spPr/>
          <c:txPr>
            <a:bodyPr/>
            <a:lstStyle/>
            <a:p>
              <a:pPr>
                <a:defRPr sz="6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spPr>
          <a:solidFill>
            <a:srgbClr val="00B050"/>
          </a:solidFill>
        </c:spPr>
      </c:pivotFmt>
      <c:pivotFmt>
        <c:idx val="13"/>
        <c:spPr>
          <a:solidFill>
            <a:srgbClr val="00B050"/>
          </a:solidFill>
        </c:spPr>
      </c:pivotFmt>
      <c:pivotFmt>
        <c:idx val="14"/>
        <c:spPr>
          <a:solidFill>
            <a:srgbClr val="00B050"/>
          </a:solidFill>
        </c:spPr>
      </c:pivotFmt>
      <c:pivotFmt>
        <c:idx val="15"/>
        <c:spPr>
          <a:solidFill>
            <a:srgbClr val="00B050"/>
          </a:solidFill>
        </c:spP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8"/>
        <c:spPr>
          <a:solidFill>
            <a:srgbClr val="00863D"/>
          </a:solidFill>
        </c:spPr>
      </c:pivotFmt>
      <c:pivotFmt>
        <c:idx val="19"/>
        <c:spPr>
          <a:solidFill>
            <a:srgbClr val="00B050"/>
          </a:solidFill>
        </c:spPr>
      </c:pivotFmt>
      <c:pivotFmt>
        <c:idx val="20"/>
        <c:spPr>
          <a:solidFill>
            <a:srgbClr val="FFFFCC"/>
          </a:solidFill>
        </c:spPr>
      </c:pivotFmt>
      <c:pivotFmt>
        <c:idx val="21"/>
        <c:spPr>
          <a:solidFill>
            <a:srgbClr val="FFFF00"/>
          </a:solidFill>
        </c:spPr>
      </c:pivotFmt>
      <c:pivotFmt>
        <c:idx val="22"/>
        <c:spPr>
          <a:solidFill>
            <a:srgbClr val="FFFF00"/>
          </a:solidFill>
        </c:spPr>
      </c:pivotFmt>
      <c:pivotFmt>
        <c:idx val="23"/>
        <c:spPr>
          <a:solidFill>
            <a:srgbClr val="FFFF00"/>
          </a:solidFill>
        </c:spPr>
      </c:pivotFmt>
      <c:pivotFmt>
        <c:idx val="24"/>
        <c:spPr>
          <a:solidFill>
            <a:srgbClr val="FFFFCC"/>
          </a:solidFill>
        </c:spPr>
      </c:pivotFmt>
      <c:pivotFmt>
        <c:idx val="25"/>
        <c:spPr>
          <a:solidFill>
            <a:srgbClr val="FFC000"/>
          </a:solidFill>
        </c:spPr>
      </c:pivotFmt>
      <c:pivotFmt>
        <c:idx val="26"/>
        <c:spPr>
          <a:solidFill>
            <a:srgbClr val="FFDE75"/>
          </a:solidFill>
        </c:spPr>
      </c:pivotFmt>
      <c:pivotFmt>
        <c:idx val="27"/>
        <c:spPr>
          <a:solidFill>
            <a:srgbClr val="9A7500"/>
          </a:solidFill>
        </c:spPr>
      </c:pivotFmt>
      <c:pivotFmt>
        <c:idx val="28"/>
        <c:spPr>
          <a:solidFill>
            <a:srgbClr val="FFC000"/>
          </a:solidFill>
        </c:spPr>
      </c:pivotFmt>
      <c:pivotFmt>
        <c:idx val="29"/>
        <c:spPr>
          <a:solidFill>
            <a:srgbClr val="92D050"/>
          </a:solidFill>
        </c:spPr>
      </c:pivotFmt>
      <c:pivotFmt>
        <c:idx val="30"/>
        <c:spPr>
          <a:solidFill>
            <a:srgbClr val="92D050"/>
          </a:solidFill>
        </c:spPr>
      </c:pivotFmt>
      <c:pivotFmt>
        <c:idx val="31"/>
        <c:spPr>
          <a:solidFill>
            <a:srgbClr val="92D050"/>
          </a:solidFill>
        </c:spPr>
      </c:pivotFmt>
      <c:pivotFmt>
        <c:idx val="32"/>
        <c:spPr>
          <a:solidFill>
            <a:srgbClr val="92D050"/>
          </a:solidFill>
        </c:spPr>
      </c:pivotFmt>
      <c:pivotFmt>
        <c:idx val="33"/>
        <c:spPr>
          <a:solidFill>
            <a:srgbClr val="92D050"/>
          </a:solidFill>
        </c:spPr>
      </c:pivotFmt>
      <c:pivotFmt>
        <c:idx val="34"/>
        <c:spPr>
          <a:solidFill>
            <a:srgbClr val="92D050"/>
          </a:solidFill>
        </c:spPr>
      </c:pivotFmt>
      <c:pivotFmt>
        <c:idx val="35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36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37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38"/>
        <c:spPr>
          <a:solidFill>
            <a:srgbClr val="00B0F0"/>
          </a:solidFill>
        </c:spPr>
      </c:pivotFmt>
      <c:pivotFmt>
        <c:idx val="39"/>
        <c:spPr>
          <a:solidFill>
            <a:srgbClr val="0070C0"/>
          </a:solidFill>
        </c:spPr>
      </c:pivotFmt>
      <c:pivotFmt>
        <c:idx val="40"/>
        <c:spPr>
          <a:solidFill>
            <a:srgbClr val="0070C0"/>
          </a:solidFill>
        </c:spPr>
      </c:pivotFmt>
      <c:pivotFmt>
        <c:idx val="41"/>
        <c:spPr>
          <a:solidFill>
            <a:srgbClr val="0070C0"/>
          </a:solidFill>
        </c:spPr>
      </c:pivotFmt>
      <c:pivotFmt>
        <c:idx val="42"/>
        <c:marker>
          <c:symbol val="none"/>
        </c:marker>
        <c:dLbl>
          <c:idx val="0"/>
          <c:numFmt formatCode="#,##0.00" sourceLinked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3"/>
        <c:spPr>
          <a:solidFill>
            <a:srgbClr val="92D050"/>
          </a:solidFill>
        </c:spPr>
      </c:pivotFmt>
      <c:pivotFmt>
        <c:idx val="44"/>
        <c:spPr>
          <a:solidFill>
            <a:srgbClr val="00863D"/>
          </a:solidFill>
        </c:spPr>
      </c:pivotFmt>
      <c:pivotFmt>
        <c:idx val="45"/>
        <c:spPr>
          <a:solidFill>
            <a:srgbClr val="FFC000"/>
          </a:solidFill>
        </c:spPr>
      </c:pivotFmt>
      <c:pivotFmt>
        <c:idx val="46"/>
        <c:spPr>
          <a:solidFill>
            <a:srgbClr val="FFFF00"/>
          </a:solidFill>
        </c:spPr>
      </c:pivotFmt>
      <c:pivotFmt>
        <c:idx val="47"/>
        <c:spPr>
          <a:solidFill>
            <a:srgbClr val="00B0F0"/>
          </a:solidFill>
        </c:spPr>
      </c:pivotFmt>
      <c:pivotFmt>
        <c:idx val="48"/>
        <c:spPr>
          <a:solidFill>
            <a:srgbClr val="FFFFCC"/>
          </a:solidFill>
        </c:spPr>
      </c:pivotFmt>
      <c:pivotFmt>
        <c:idx val="49"/>
        <c:spPr>
          <a:solidFill>
            <a:srgbClr val="EEECE1">
              <a:lumMod val="10000"/>
            </a:srgbClr>
          </a:solidFill>
        </c:spPr>
      </c:pivotFmt>
      <c:pivotFmt>
        <c:idx val="5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1"/>
        <c:spPr>
          <a:solidFill>
            <a:srgbClr val="EEECE1">
              <a:lumMod val="90000"/>
            </a:srgbClr>
          </a:soli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2"/>
        <c:spPr>
          <a:solidFill>
            <a:srgbClr val="FF0000"/>
          </a:solidFill>
        </c:spPr>
        <c:marker>
          <c:symbol val="none"/>
        </c:marker>
        <c:dLbl>
          <c:idx val="0"/>
          <c:numFmt formatCode="#,##0.00" sourceLinked="0"/>
          <c:spPr/>
          <c:txPr>
            <a:bodyPr/>
            <a:lstStyle/>
            <a:p>
              <a:pPr>
                <a:defRPr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3"/>
        <c:marker>
          <c:symbol val="none"/>
        </c:marker>
        <c:dLbl>
          <c:idx val="0"/>
          <c:numFmt formatCode="#,##0.00" sourceLinked="0"/>
          <c:spPr/>
          <c:txPr>
            <a:bodyPr/>
            <a:lstStyle/>
            <a:p>
              <a:pPr>
                <a:defRPr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8.6375525313671264E-2"/>
          <c:y val="0.14560338925025676"/>
          <c:w val="0.89109554625509979"/>
          <c:h val="0.68499289354103665"/>
        </c:manualLayout>
      </c:layout>
      <c:barChart>
        <c:barDir val="col"/>
        <c:grouping val="clustered"/>
        <c:varyColors val="0"/>
        <c:ser>
          <c:idx val="0"/>
          <c:order val="0"/>
          <c:tx>
            <c:v>Average of Brix</c:v>
          </c:tx>
          <c:invertIfNegative val="0"/>
          <c:dLbls>
            <c:numFmt formatCode="#,##0.0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HML32</c:v>
              </c:pt>
              <c:pt idx="1">
                <c:v>HML40</c:v>
              </c:pt>
              <c:pt idx="2">
                <c:v>50%HML32</c:v>
              </c:pt>
              <c:pt idx="3">
                <c:v>50%HML40</c:v>
              </c:pt>
              <c:pt idx="4">
                <c:v>Protector</c:v>
              </c:pt>
              <c:pt idx="5">
                <c:v>Grower</c:v>
              </c:pt>
              <c:pt idx="6">
                <c:v>Untreated</c:v>
              </c:pt>
              <c:pt idx="7">
                <c:v>Fish oil</c:v>
              </c:pt>
            </c:strLit>
          </c:cat>
          <c:val>
            <c:numLit>
              <c:formatCode>General</c:formatCode>
              <c:ptCount val="8"/>
              <c:pt idx="0">
                <c:v>22.906666666666688</c:v>
              </c:pt>
              <c:pt idx="1">
                <c:v>22.36</c:v>
              </c:pt>
              <c:pt idx="2">
                <c:v>20.93</c:v>
              </c:pt>
              <c:pt idx="3">
                <c:v>20.759999999999987</c:v>
              </c:pt>
              <c:pt idx="4">
                <c:v>20.100000000000001</c:v>
              </c:pt>
              <c:pt idx="5">
                <c:v>18.64</c:v>
              </c:pt>
              <c:pt idx="6">
                <c:v>18.52</c:v>
              </c:pt>
              <c:pt idx="7">
                <c:v>17.809999999999999</c:v>
              </c:pt>
            </c:numLit>
          </c:val>
        </c:ser>
        <c:ser>
          <c:idx val="1"/>
          <c:order val="1"/>
          <c:tx>
            <c:v>Average of T/A (g/L)</c:v>
          </c:tx>
          <c:spPr>
            <a:solidFill>
              <a:srgbClr val="EEECE1">
                <a:lumMod val="90000"/>
              </a:srgbClr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HML32</c:v>
              </c:pt>
              <c:pt idx="1">
                <c:v>HML40</c:v>
              </c:pt>
              <c:pt idx="2">
                <c:v>50%HML32</c:v>
              </c:pt>
              <c:pt idx="3">
                <c:v>50%HML40</c:v>
              </c:pt>
              <c:pt idx="4">
                <c:v>Protector</c:v>
              </c:pt>
              <c:pt idx="5">
                <c:v>Grower</c:v>
              </c:pt>
              <c:pt idx="6">
                <c:v>Untreated</c:v>
              </c:pt>
              <c:pt idx="7">
                <c:v>Fish oil</c:v>
              </c:pt>
            </c:strLit>
          </c:cat>
          <c:val>
            <c:numLit>
              <c:formatCode>General</c:formatCode>
              <c:ptCount val="8"/>
              <c:pt idx="0">
                <c:v>9.4</c:v>
              </c:pt>
              <c:pt idx="1">
                <c:v>9.3000000000000007</c:v>
              </c:pt>
              <c:pt idx="2">
                <c:v>8.7000000000000011</c:v>
              </c:pt>
              <c:pt idx="3">
                <c:v>8.2000000000000011</c:v>
              </c:pt>
              <c:pt idx="4">
                <c:v>8.5333333333333279</c:v>
              </c:pt>
              <c:pt idx="5">
                <c:v>7.8</c:v>
              </c:pt>
              <c:pt idx="6">
                <c:v>8.2374999999999989</c:v>
              </c:pt>
              <c:pt idx="7">
                <c:v>8.7000000000000011</c:v>
              </c:pt>
            </c:numLit>
          </c:val>
        </c:ser>
        <c:ser>
          <c:idx val="2"/>
          <c:order val="2"/>
          <c:tx>
            <c:v>Average of pH</c:v>
          </c:tx>
          <c:invertIfNegative val="0"/>
          <c:dLbls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HML32</c:v>
              </c:pt>
              <c:pt idx="1">
                <c:v>HML40</c:v>
              </c:pt>
              <c:pt idx="2">
                <c:v>50%HML32</c:v>
              </c:pt>
              <c:pt idx="3">
                <c:v>50%HML40</c:v>
              </c:pt>
              <c:pt idx="4">
                <c:v>Protector</c:v>
              </c:pt>
              <c:pt idx="5">
                <c:v>Grower</c:v>
              </c:pt>
              <c:pt idx="6">
                <c:v>Untreated</c:v>
              </c:pt>
              <c:pt idx="7">
                <c:v>Fish oil</c:v>
              </c:pt>
            </c:strLit>
          </c:cat>
          <c:val>
            <c:numLit>
              <c:formatCode>General</c:formatCode>
              <c:ptCount val="8"/>
              <c:pt idx="0">
                <c:v>3.3633333333333302</c:v>
              </c:pt>
              <c:pt idx="1">
                <c:v>3.3633333333333302</c:v>
              </c:pt>
              <c:pt idx="2">
                <c:v>3.34</c:v>
              </c:pt>
              <c:pt idx="3">
                <c:v>3.32</c:v>
              </c:pt>
              <c:pt idx="4">
                <c:v>3.3499999999999988</c:v>
              </c:pt>
              <c:pt idx="5">
                <c:v>3.2800000000000002</c:v>
              </c:pt>
              <c:pt idx="6">
                <c:v>3.2887499999999998</c:v>
              </c:pt>
              <c:pt idx="7">
                <c:v>3.3149999999999982</c:v>
              </c:pt>
            </c:numLit>
          </c:val>
        </c:ser>
        <c:ser>
          <c:idx val="3"/>
          <c:order val="3"/>
          <c:tx>
            <c:v>Average of berry weight (g)</c:v>
          </c:tx>
          <c:spPr>
            <a:solidFill>
              <a:srgbClr val="FF0000"/>
            </a:solidFill>
          </c:spPr>
          <c:invertIfNegative val="0"/>
          <c:dLbls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HML32</c:v>
              </c:pt>
              <c:pt idx="1">
                <c:v>HML40</c:v>
              </c:pt>
              <c:pt idx="2">
                <c:v>50%HML32</c:v>
              </c:pt>
              <c:pt idx="3">
                <c:v>50%HML40</c:v>
              </c:pt>
              <c:pt idx="4">
                <c:v>Protector</c:v>
              </c:pt>
              <c:pt idx="5">
                <c:v>Grower</c:v>
              </c:pt>
              <c:pt idx="6">
                <c:v>Untreated</c:v>
              </c:pt>
              <c:pt idx="7">
                <c:v>Fish oil</c:v>
              </c:pt>
            </c:strLit>
          </c:cat>
          <c:val>
            <c:numLit>
              <c:formatCode>General</c:formatCode>
              <c:ptCount val="8"/>
              <c:pt idx="0">
                <c:v>1.0733333333333299</c:v>
              </c:pt>
              <c:pt idx="1">
                <c:v>0.97053333333333303</c:v>
              </c:pt>
              <c:pt idx="2">
                <c:v>1.1464000000000001</c:v>
              </c:pt>
              <c:pt idx="3">
                <c:v>1.1008</c:v>
              </c:pt>
              <c:pt idx="4">
                <c:v>1.1966666666666701</c:v>
              </c:pt>
              <c:pt idx="5">
                <c:v>1.315199999999999</c:v>
              </c:pt>
              <c:pt idx="6">
                <c:v>1.257949999999999</c:v>
              </c:pt>
              <c:pt idx="7">
                <c:v>1.274899999999999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30976"/>
        <c:axId val="96832896"/>
      </c:barChart>
      <c:catAx>
        <c:axId val="968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NZ" sz="1400"/>
                  <a:t>Late season treatments</a:t>
                </a:r>
              </a:p>
            </c:rich>
          </c:tx>
          <c:layout>
            <c:manualLayout>
              <c:xMode val="edge"/>
              <c:yMode val="edge"/>
              <c:x val="0.39668945612974277"/>
              <c:y val="0.94213625313655369"/>
            </c:manualLayout>
          </c:layout>
          <c:overlay val="0"/>
        </c:title>
        <c:majorTickMark val="out"/>
        <c:minorTickMark val="none"/>
        <c:tickLblPos val="nextTo"/>
        <c:txPr>
          <a:bodyPr rot="-1620000" vert="horz"/>
          <a:lstStyle/>
          <a:p>
            <a:pPr>
              <a:defRPr sz="1200"/>
            </a:pPr>
            <a:endParaRPr lang="en-US"/>
          </a:p>
        </c:txPr>
        <c:crossAx val="96832896"/>
        <c:crosses val="autoZero"/>
        <c:auto val="1"/>
        <c:lblAlgn val="ctr"/>
        <c:lblOffset val="100"/>
        <c:noMultiLvlLbl val="0"/>
      </c:catAx>
      <c:valAx>
        <c:axId val="96832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NZ"/>
                  <a:t>Soluble Solids (Brix), TA (g/l),  pH  &amp; berry weights (g)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68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01560796859375"/>
          <c:y val="0.1132204243167555"/>
          <c:w val="0.43732129259987129"/>
          <c:h val="0.13132317266788487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4803149606299291" l="0.70866141732283561" r="0.70866141732283561" t="0.74803149606299291" header="0.3149606299212605" footer="0.314960629921260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NZ"/>
              <a:t>Monowai Chardonnay - Berry Weights sampled 8/3/13</a:t>
            </a:r>
          </a:p>
        </c:rich>
      </c:tx>
      <c:layout/>
      <c:overlay val="1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numFmt formatCode="#,##0" sourceLinked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spPr>
          <a:solidFill>
            <a:srgbClr val="FF0000"/>
          </a:solidFill>
        </c:spPr>
      </c:pivotFmt>
      <c:pivotFmt>
        <c:idx val="4"/>
        <c:spPr>
          <a:solidFill>
            <a:srgbClr val="FF0000"/>
          </a:solidFill>
        </c:spPr>
      </c:pivotFmt>
      <c:pivotFmt>
        <c:idx val="5"/>
        <c:spPr>
          <a:solidFill>
            <a:schemeClr val="bg2">
              <a:lumMod val="50000"/>
            </a:schemeClr>
          </a:solidFill>
        </c:spPr>
      </c:pivotFmt>
      <c:pivotFmt>
        <c:idx val="6"/>
        <c:spPr>
          <a:solidFill>
            <a:schemeClr val="bg2">
              <a:lumMod val="50000"/>
            </a:schemeClr>
          </a:solidFill>
        </c:spPr>
      </c:pivotFmt>
      <c:pivotFmt>
        <c:idx val="7"/>
        <c:spPr>
          <a:solidFill>
            <a:schemeClr val="accent2"/>
          </a:solidFill>
        </c:spPr>
      </c:pivotFmt>
      <c:pivotFmt>
        <c:idx val="8"/>
        <c:spPr>
          <a:solidFill>
            <a:schemeClr val="accent2"/>
          </a:solidFill>
        </c:spPr>
      </c:pivotFmt>
      <c:pivotFmt>
        <c:idx val="9"/>
        <c:spPr>
          <a:solidFill>
            <a:srgbClr val="FF00FF"/>
          </a:solidFill>
        </c:spPr>
      </c:pivotFmt>
      <c:pivotFmt>
        <c:idx val="10"/>
        <c:spPr>
          <a:solidFill>
            <a:srgbClr val="FF00FF"/>
          </a:solidFill>
        </c:spPr>
      </c:pivotFmt>
      <c:pivotFmt>
        <c:idx val="11"/>
        <c:spPr>
          <a:solidFill>
            <a:srgbClr val="00B050"/>
          </a:solidFill>
        </c:spPr>
        <c:marker>
          <c:symbol val="none"/>
        </c:marker>
        <c:dLbl>
          <c:idx val="0"/>
          <c:numFmt formatCode="#,##0.00" sourceLinked="0"/>
          <c:spPr/>
          <c:txPr>
            <a:bodyPr/>
            <a:lstStyle/>
            <a:p>
              <a:pPr>
                <a:defRPr sz="6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spPr>
          <a:solidFill>
            <a:srgbClr val="00B050"/>
          </a:solidFill>
        </c:spPr>
      </c:pivotFmt>
      <c:pivotFmt>
        <c:idx val="13"/>
        <c:spPr>
          <a:solidFill>
            <a:srgbClr val="00B050"/>
          </a:solidFill>
        </c:spPr>
      </c:pivotFmt>
      <c:pivotFmt>
        <c:idx val="14"/>
        <c:spPr>
          <a:solidFill>
            <a:srgbClr val="00B050"/>
          </a:solidFill>
        </c:spPr>
      </c:pivotFmt>
      <c:pivotFmt>
        <c:idx val="15"/>
        <c:spPr>
          <a:solidFill>
            <a:srgbClr val="00B050"/>
          </a:solidFill>
        </c:spP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8"/>
        <c:spPr>
          <a:solidFill>
            <a:srgbClr val="00863D"/>
          </a:solidFill>
        </c:spPr>
      </c:pivotFmt>
      <c:pivotFmt>
        <c:idx val="19"/>
        <c:spPr>
          <a:solidFill>
            <a:srgbClr val="00B050"/>
          </a:solidFill>
        </c:spPr>
      </c:pivotFmt>
      <c:pivotFmt>
        <c:idx val="20"/>
        <c:spPr>
          <a:solidFill>
            <a:srgbClr val="FFFFCC"/>
          </a:solidFill>
        </c:spPr>
      </c:pivotFmt>
      <c:pivotFmt>
        <c:idx val="21"/>
        <c:spPr>
          <a:solidFill>
            <a:srgbClr val="FFFF00"/>
          </a:solidFill>
        </c:spPr>
      </c:pivotFmt>
      <c:pivotFmt>
        <c:idx val="22"/>
        <c:spPr>
          <a:solidFill>
            <a:srgbClr val="FFFF00"/>
          </a:solidFill>
        </c:spPr>
      </c:pivotFmt>
      <c:pivotFmt>
        <c:idx val="23"/>
        <c:spPr>
          <a:solidFill>
            <a:srgbClr val="FFFF00"/>
          </a:solidFill>
        </c:spPr>
      </c:pivotFmt>
      <c:pivotFmt>
        <c:idx val="24"/>
        <c:spPr>
          <a:solidFill>
            <a:srgbClr val="FFFFCC"/>
          </a:solidFill>
        </c:spPr>
      </c:pivotFmt>
      <c:pivotFmt>
        <c:idx val="25"/>
        <c:spPr>
          <a:solidFill>
            <a:srgbClr val="FFC000"/>
          </a:solidFill>
        </c:spPr>
      </c:pivotFmt>
      <c:pivotFmt>
        <c:idx val="26"/>
        <c:spPr>
          <a:solidFill>
            <a:srgbClr val="FFDE75"/>
          </a:solidFill>
        </c:spPr>
      </c:pivotFmt>
      <c:pivotFmt>
        <c:idx val="27"/>
        <c:spPr>
          <a:solidFill>
            <a:srgbClr val="9A7500"/>
          </a:solidFill>
        </c:spPr>
      </c:pivotFmt>
      <c:pivotFmt>
        <c:idx val="28"/>
        <c:spPr>
          <a:solidFill>
            <a:srgbClr val="FFC000"/>
          </a:solidFill>
        </c:spPr>
      </c:pivotFmt>
      <c:pivotFmt>
        <c:idx val="29"/>
        <c:spPr>
          <a:solidFill>
            <a:srgbClr val="92D050"/>
          </a:solidFill>
        </c:spPr>
      </c:pivotFmt>
      <c:pivotFmt>
        <c:idx val="30"/>
        <c:spPr>
          <a:solidFill>
            <a:srgbClr val="92D050"/>
          </a:solidFill>
        </c:spPr>
      </c:pivotFmt>
      <c:pivotFmt>
        <c:idx val="31"/>
        <c:spPr>
          <a:solidFill>
            <a:srgbClr val="92D050"/>
          </a:solidFill>
        </c:spPr>
      </c:pivotFmt>
      <c:pivotFmt>
        <c:idx val="32"/>
        <c:spPr>
          <a:solidFill>
            <a:srgbClr val="92D050"/>
          </a:solidFill>
        </c:spPr>
      </c:pivotFmt>
      <c:pivotFmt>
        <c:idx val="33"/>
        <c:spPr>
          <a:solidFill>
            <a:srgbClr val="92D050"/>
          </a:solidFill>
        </c:spPr>
      </c:pivotFmt>
      <c:pivotFmt>
        <c:idx val="34"/>
        <c:spPr>
          <a:solidFill>
            <a:srgbClr val="92D050"/>
          </a:solidFill>
        </c:spPr>
      </c:pivotFmt>
      <c:pivotFmt>
        <c:idx val="35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36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37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38"/>
        <c:spPr>
          <a:solidFill>
            <a:srgbClr val="00B0F0"/>
          </a:solidFill>
        </c:spPr>
      </c:pivotFmt>
      <c:pivotFmt>
        <c:idx val="39"/>
        <c:spPr>
          <a:solidFill>
            <a:srgbClr val="0070C0"/>
          </a:solidFill>
        </c:spPr>
      </c:pivotFmt>
      <c:pivotFmt>
        <c:idx val="40"/>
        <c:spPr>
          <a:solidFill>
            <a:srgbClr val="0070C0"/>
          </a:solidFill>
        </c:spPr>
      </c:pivotFmt>
      <c:pivotFmt>
        <c:idx val="41"/>
        <c:spPr>
          <a:solidFill>
            <a:srgbClr val="0070C0"/>
          </a:solidFill>
        </c:spPr>
      </c:pivotFmt>
      <c:pivotFmt>
        <c:idx val="42"/>
        <c:marker>
          <c:symbol val="none"/>
        </c:marker>
        <c:dLbl>
          <c:idx val="0"/>
          <c:numFmt formatCode="#,##0.00" sourceLinked="0"/>
          <c:spPr/>
          <c:txPr>
            <a:bodyPr/>
            <a:lstStyle/>
            <a:p>
              <a:pPr>
                <a:defRPr sz="7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3"/>
        <c:spPr>
          <a:solidFill>
            <a:srgbClr val="00863D"/>
          </a:solidFill>
        </c:spPr>
      </c:pivotFmt>
      <c:pivotFmt>
        <c:idx val="44"/>
        <c:spPr>
          <a:solidFill>
            <a:srgbClr val="EEECE1">
              <a:lumMod val="25000"/>
            </a:srgbClr>
          </a:solidFill>
        </c:spPr>
      </c:pivotFmt>
      <c:pivotFmt>
        <c:idx val="45"/>
        <c:spPr>
          <a:solidFill>
            <a:srgbClr val="EEECE1">
              <a:lumMod val="25000"/>
            </a:srgbClr>
          </a:solidFill>
        </c:spPr>
      </c:pivotFmt>
      <c:pivotFmt>
        <c:idx val="46"/>
        <c:spPr>
          <a:solidFill>
            <a:srgbClr val="EEECE1">
              <a:lumMod val="25000"/>
            </a:srgbClr>
          </a:solidFill>
        </c:spPr>
      </c:pivotFmt>
      <c:pivotFmt>
        <c:idx val="47"/>
        <c:spPr>
          <a:solidFill>
            <a:srgbClr val="92D050"/>
          </a:solidFill>
        </c:spPr>
      </c:pivotFmt>
      <c:pivotFmt>
        <c:idx val="48"/>
        <c:spPr>
          <a:solidFill>
            <a:srgbClr val="92D050"/>
          </a:solidFill>
        </c:spPr>
      </c:pivotFmt>
      <c:pivotFmt>
        <c:idx val="49"/>
        <c:spPr>
          <a:solidFill>
            <a:srgbClr val="92D050"/>
          </a:solidFill>
        </c:spPr>
      </c:pivotFmt>
      <c:pivotFmt>
        <c:idx val="50"/>
        <c:spPr>
          <a:solidFill>
            <a:srgbClr val="92D050"/>
          </a:solidFill>
        </c:spPr>
      </c:pivotFmt>
      <c:pivotFmt>
        <c:idx val="51"/>
        <c:spPr>
          <a:solidFill>
            <a:srgbClr val="92D050"/>
          </a:solidFill>
        </c:spPr>
      </c:pivotFmt>
      <c:pivotFmt>
        <c:idx val="52"/>
        <c:spPr>
          <a:solidFill>
            <a:srgbClr val="92D050"/>
          </a:solidFill>
        </c:spPr>
      </c:pivotFmt>
      <c:pivotFmt>
        <c:idx val="53"/>
        <c:spPr>
          <a:solidFill>
            <a:srgbClr val="FFFF00"/>
          </a:solidFill>
        </c:spPr>
      </c:pivotFmt>
      <c:pivotFmt>
        <c:idx val="54"/>
        <c:spPr>
          <a:solidFill>
            <a:srgbClr val="FFFF00"/>
          </a:solidFill>
        </c:spPr>
      </c:pivotFmt>
      <c:pivotFmt>
        <c:idx val="55"/>
        <c:spPr>
          <a:solidFill>
            <a:srgbClr val="00B0F0"/>
          </a:solidFill>
        </c:spPr>
      </c:pivotFmt>
      <c:pivotFmt>
        <c:idx val="56"/>
        <c:spPr>
          <a:solidFill>
            <a:srgbClr val="0070C0"/>
          </a:solidFill>
        </c:spPr>
      </c:pivotFmt>
      <c:pivotFmt>
        <c:idx val="57"/>
        <c:spPr>
          <a:solidFill>
            <a:srgbClr val="0070C0"/>
          </a:solidFill>
        </c:spPr>
      </c:pivotFmt>
      <c:pivotFmt>
        <c:idx val="58"/>
        <c:spPr>
          <a:solidFill>
            <a:srgbClr val="FFFF00"/>
          </a:solidFill>
        </c:spPr>
      </c:pivotFmt>
      <c:pivotFmt>
        <c:idx val="59"/>
        <c:spPr>
          <a:solidFill>
            <a:srgbClr val="FFFFCC"/>
          </a:solidFill>
        </c:spPr>
      </c:pivotFmt>
      <c:pivotFmt>
        <c:idx val="60"/>
        <c:spPr>
          <a:solidFill>
            <a:srgbClr val="FFFFCC"/>
          </a:solidFill>
        </c:spPr>
      </c:pivotFmt>
      <c:pivotFmt>
        <c:idx val="61"/>
        <c:spPr>
          <a:solidFill>
            <a:srgbClr val="00B050"/>
          </a:solidFill>
        </c:spPr>
      </c:pivotFmt>
      <c:pivotFmt>
        <c:idx val="62"/>
        <c:spPr>
          <a:solidFill>
            <a:srgbClr val="9A7500"/>
          </a:solidFill>
        </c:spPr>
      </c:pivotFmt>
      <c:pivotFmt>
        <c:idx val="63"/>
        <c:spPr>
          <a:solidFill>
            <a:srgbClr val="FFDE75"/>
          </a:solidFill>
        </c:spPr>
      </c:pivotFmt>
      <c:pivotFmt>
        <c:idx val="64"/>
        <c:spPr>
          <a:solidFill>
            <a:srgbClr val="FFC000"/>
          </a:solidFill>
        </c:spPr>
      </c:pivotFmt>
      <c:pivotFmt>
        <c:idx val="65"/>
        <c:marker>
          <c:symbol val="none"/>
        </c:marker>
        <c:dLbl>
          <c:idx val="0"/>
          <c:numFmt formatCode="#,##0.00" sourceLinked="0"/>
          <c:spPr/>
          <c:txPr>
            <a:bodyPr/>
            <a:lstStyle/>
            <a:p>
              <a:pPr>
                <a:defRPr sz="7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66"/>
        <c:spPr>
          <a:solidFill>
            <a:srgbClr val="0070C0"/>
          </a:solidFill>
        </c:spPr>
      </c:pivotFmt>
      <c:pivotFmt>
        <c:idx val="67"/>
        <c:spPr>
          <a:solidFill>
            <a:srgbClr val="0070C0"/>
          </a:solidFill>
        </c:spPr>
      </c:pivotFmt>
      <c:pivotFmt>
        <c:idx val="68"/>
        <c:spPr>
          <a:solidFill>
            <a:srgbClr val="FFFF00"/>
          </a:solidFill>
        </c:spPr>
      </c:pivotFmt>
      <c:pivotFmt>
        <c:idx val="69"/>
        <c:spPr>
          <a:solidFill>
            <a:srgbClr val="FFFF00"/>
          </a:solidFill>
        </c:spPr>
      </c:pivotFmt>
      <c:pivotFmt>
        <c:idx val="70"/>
        <c:spPr>
          <a:solidFill>
            <a:srgbClr val="FFFF00"/>
          </a:solidFill>
        </c:spPr>
      </c:pivotFmt>
      <c:pivotFmt>
        <c:idx val="71"/>
        <c:spPr>
          <a:solidFill>
            <a:srgbClr val="00B0F0"/>
          </a:solidFill>
        </c:spPr>
      </c:pivotFmt>
      <c:pivotFmt>
        <c:idx val="72"/>
        <c:spPr>
          <a:solidFill>
            <a:srgbClr val="EEECE1">
              <a:lumMod val="25000"/>
            </a:srgbClr>
          </a:solidFill>
        </c:spPr>
      </c:pivotFmt>
      <c:pivotFmt>
        <c:idx val="73"/>
        <c:spPr>
          <a:solidFill>
            <a:srgbClr val="FFFFCC"/>
          </a:solidFill>
        </c:spPr>
      </c:pivotFmt>
      <c:pivotFmt>
        <c:idx val="74"/>
        <c:spPr>
          <a:solidFill>
            <a:srgbClr val="FFFFCC"/>
          </a:solidFill>
        </c:spPr>
      </c:pivotFmt>
      <c:pivotFmt>
        <c:idx val="75"/>
        <c:spPr>
          <a:solidFill>
            <a:srgbClr val="EEECE1">
              <a:lumMod val="25000"/>
            </a:srgbClr>
          </a:solidFill>
        </c:spPr>
      </c:pivotFmt>
      <c:pivotFmt>
        <c:idx val="76"/>
        <c:spPr>
          <a:solidFill>
            <a:srgbClr val="92D050"/>
          </a:solidFill>
        </c:spPr>
      </c:pivotFmt>
      <c:pivotFmt>
        <c:idx val="77"/>
        <c:spPr>
          <a:solidFill>
            <a:srgbClr val="92D050"/>
          </a:solidFill>
        </c:spPr>
      </c:pivotFmt>
      <c:pivotFmt>
        <c:idx val="78"/>
        <c:spPr>
          <a:solidFill>
            <a:srgbClr val="92D050"/>
          </a:solidFill>
        </c:spPr>
      </c:pivotFmt>
      <c:pivotFmt>
        <c:idx val="79"/>
        <c:spPr>
          <a:solidFill>
            <a:srgbClr val="92D050"/>
          </a:solidFill>
        </c:spPr>
      </c:pivotFmt>
      <c:pivotFmt>
        <c:idx val="80"/>
        <c:spPr>
          <a:solidFill>
            <a:srgbClr val="92D050"/>
          </a:solidFill>
        </c:spPr>
      </c:pivotFmt>
      <c:pivotFmt>
        <c:idx val="81"/>
        <c:spPr>
          <a:solidFill>
            <a:srgbClr val="92D050"/>
          </a:solidFill>
        </c:spPr>
      </c:pivotFmt>
      <c:pivotFmt>
        <c:idx val="82"/>
        <c:spPr>
          <a:solidFill>
            <a:srgbClr val="EEECE1">
              <a:lumMod val="25000"/>
            </a:srgbClr>
          </a:solidFill>
        </c:spPr>
      </c:pivotFmt>
      <c:pivotFmt>
        <c:idx val="83"/>
        <c:spPr>
          <a:solidFill>
            <a:srgbClr val="00B050"/>
          </a:solidFill>
        </c:spPr>
      </c:pivotFmt>
      <c:pivotFmt>
        <c:idx val="84"/>
        <c:spPr>
          <a:solidFill>
            <a:srgbClr val="9A7500"/>
          </a:solidFill>
        </c:spPr>
      </c:pivotFmt>
      <c:pivotFmt>
        <c:idx val="85"/>
        <c:spPr>
          <a:solidFill>
            <a:srgbClr val="FFC000"/>
          </a:solidFill>
        </c:spPr>
      </c:pivotFmt>
      <c:pivotFmt>
        <c:idx val="86"/>
        <c:spPr>
          <a:solidFill>
            <a:srgbClr val="FFDE75"/>
          </a:solidFill>
        </c:spPr>
      </c:pivotFmt>
      <c:pivotFmt>
        <c:idx val="87"/>
        <c:spPr>
          <a:solidFill>
            <a:srgbClr val="00863D"/>
          </a:solidFill>
        </c:spPr>
      </c:pivotFmt>
    </c:pivotFmts>
    <c:plotArea>
      <c:layout>
        <c:manualLayout>
          <c:layoutTarget val="inner"/>
          <c:xMode val="edge"/>
          <c:yMode val="edge"/>
          <c:x val="7.2109635088399779E-2"/>
          <c:y val="8.4669137359344254E-2"/>
          <c:w val="0.90913882652465061"/>
          <c:h val="0.69421359723284559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7"/>
            <c:invertIfNegative val="0"/>
            <c:bubble3D val="0"/>
            <c:spPr>
              <a:solidFill>
                <a:srgbClr val="EEECE1">
                  <a:lumMod val="25000"/>
                </a:srgbClr>
              </a:solidFill>
            </c:spPr>
          </c:dPt>
          <c:dPt>
            <c:idx val="8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10"/>
            <c:invertIfNegative val="0"/>
            <c:bubble3D val="0"/>
            <c:spPr>
              <a:solidFill>
                <a:srgbClr val="EEECE1">
                  <a:lumMod val="25000"/>
                </a:srgbClr>
              </a:solidFill>
            </c:spPr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3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4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6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7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8"/>
            <c:invertIfNegative val="0"/>
            <c:bubble3D val="0"/>
            <c:spPr>
              <a:solidFill>
                <a:srgbClr val="EEECE1">
                  <a:lumMod val="25000"/>
                </a:srgbClr>
              </a:solidFill>
            </c:spPr>
          </c:dPt>
          <c:dPt>
            <c:idx val="19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20"/>
            <c:invertIfNegative val="0"/>
            <c:bubble3D val="0"/>
            <c:spPr>
              <a:solidFill>
                <a:srgbClr val="9A7500"/>
              </a:solidFill>
            </c:spPr>
          </c:dPt>
          <c:dPt>
            <c:idx val="2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2"/>
            <c:invertIfNegative val="0"/>
            <c:bubble3D val="0"/>
            <c:spPr>
              <a:solidFill>
                <a:srgbClr val="FFDE75"/>
              </a:solidFill>
            </c:spPr>
          </c:dPt>
          <c:dPt>
            <c:idx val="23"/>
            <c:invertIfNegative val="0"/>
            <c:bubble3D val="0"/>
            <c:spPr>
              <a:solidFill>
                <a:srgbClr val="00863D"/>
              </a:solidFill>
            </c:spPr>
          </c:dPt>
          <c:dLbls>
            <c:numFmt formatCode="#,##0.00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4"/>
              <c:pt idx="0">
                <c:v>HML40+Cu/HML40</c:v>
              </c:pt>
              <c:pt idx="1">
                <c:v>HML40/HML40</c:v>
              </c:pt>
              <c:pt idx="2">
                <c:v>Tank 40/Tank 40</c:v>
              </c:pt>
              <c:pt idx="3">
                <c:v>Non Residual/HML32</c:v>
              </c:pt>
              <c:pt idx="4">
                <c:v>Conventional/HML32</c:v>
              </c:pt>
              <c:pt idx="5">
                <c:v>HML32/HML32</c:v>
              </c:pt>
              <c:pt idx="6">
                <c:v>HML40/50%HML40</c:v>
              </c:pt>
              <c:pt idx="7">
                <c:v>Non Residual/Protector</c:v>
              </c:pt>
              <c:pt idx="8">
                <c:v>HML32/50%HML32</c:v>
              </c:pt>
              <c:pt idx="9">
                <c:v>Non Residual/50%HML32</c:v>
              </c:pt>
              <c:pt idx="10">
                <c:v>HML40/Protector</c:v>
              </c:pt>
              <c:pt idx="11">
                <c:v>HML32/Untreated</c:v>
              </c:pt>
              <c:pt idx="12">
                <c:v>HML40/1% Fish Oil</c:v>
              </c:pt>
              <c:pt idx="13">
                <c:v>Tank 40/Untreated</c:v>
              </c:pt>
              <c:pt idx="14">
                <c:v>HML40/Untreated</c:v>
              </c:pt>
              <c:pt idx="15">
                <c:v>HML40+Cu/Untreated</c:v>
              </c:pt>
              <c:pt idx="16">
                <c:v>Conventional/Untreated</c:v>
              </c:pt>
              <c:pt idx="17">
                <c:v>Non Residual/Untreated</c:v>
              </c:pt>
              <c:pt idx="18">
                <c:v>HML32/Protector</c:v>
              </c:pt>
              <c:pt idx="19">
                <c:v>Untreated</c:v>
              </c:pt>
              <c:pt idx="20">
                <c:v>HML40/2% Fish Oil</c:v>
              </c:pt>
              <c:pt idx="21">
                <c:v>HML32/1% Fish Oil</c:v>
              </c:pt>
              <c:pt idx="22">
                <c:v>HML32/0.5% Fish Oil</c:v>
              </c:pt>
              <c:pt idx="23">
                <c:v>Grower Treatment</c:v>
              </c:pt>
            </c:strLit>
          </c:cat>
          <c:val>
            <c:numLit>
              <c:formatCode>General</c:formatCode>
              <c:ptCount val="24"/>
              <c:pt idx="0">
                <c:v>0.90600000000000003</c:v>
              </c:pt>
              <c:pt idx="1">
                <c:v>0.98080000000000001</c:v>
              </c:pt>
              <c:pt idx="2">
                <c:v>1.0247999999999986</c:v>
              </c:pt>
              <c:pt idx="3">
                <c:v>1.0344</c:v>
              </c:pt>
              <c:pt idx="4">
                <c:v>1.0900000000000001</c:v>
              </c:pt>
              <c:pt idx="5">
                <c:v>1.0955999999999986</c:v>
              </c:pt>
              <c:pt idx="6">
                <c:v>1.1008</c:v>
              </c:pt>
              <c:pt idx="7">
                <c:v>1.1248</c:v>
              </c:pt>
              <c:pt idx="8">
                <c:v>1.1252</c:v>
              </c:pt>
              <c:pt idx="9">
                <c:v>1.1676</c:v>
              </c:pt>
              <c:pt idx="10">
                <c:v>1.1823999999999999</c:v>
              </c:pt>
              <c:pt idx="11">
                <c:v>1.1908000000000001</c:v>
              </c:pt>
              <c:pt idx="12">
                <c:v>1.201599999999998</c:v>
              </c:pt>
              <c:pt idx="13">
                <c:v>1.2491999999999988</c:v>
              </c:pt>
              <c:pt idx="14">
                <c:v>1.2555999999999985</c:v>
              </c:pt>
              <c:pt idx="15">
                <c:v>1.2555999999999985</c:v>
              </c:pt>
              <c:pt idx="16">
                <c:v>1.2575999999999985</c:v>
              </c:pt>
              <c:pt idx="17">
                <c:v>1.27</c:v>
              </c:pt>
              <c:pt idx="18">
                <c:v>1.2827999999999986</c:v>
              </c:pt>
              <c:pt idx="19">
                <c:v>1.2924</c:v>
              </c:pt>
              <c:pt idx="20">
                <c:v>1.2944</c:v>
              </c:pt>
              <c:pt idx="21">
                <c:v>1.3004</c:v>
              </c:pt>
              <c:pt idx="22">
                <c:v>1.3031999999999986</c:v>
              </c:pt>
              <c:pt idx="23">
                <c:v>1.3151999999999986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63136"/>
        <c:axId val="98764672"/>
      </c:barChart>
      <c:catAx>
        <c:axId val="98763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 vert="horz"/>
          <a:lstStyle/>
          <a:p>
            <a:pPr>
              <a:defRPr sz="900"/>
            </a:pPr>
            <a:endParaRPr lang="en-US"/>
          </a:p>
        </c:txPr>
        <c:crossAx val="98764672"/>
        <c:crosses val="autoZero"/>
        <c:auto val="1"/>
        <c:lblAlgn val="ctr"/>
        <c:lblOffset val="100"/>
        <c:noMultiLvlLbl val="0"/>
      </c:catAx>
      <c:valAx>
        <c:axId val="98764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NZ"/>
                  <a:t>Average</a:t>
                </a:r>
                <a:r>
                  <a:rPr lang="en-NZ" baseline="0"/>
                  <a:t> berry weights (g)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5.9445817227258124E-3"/>
              <c:y val="0.3307454899996125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87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NZ"/>
              <a:t>Monowai Chardonnay - Brix sampled 8/3/13</a:t>
            </a:r>
          </a:p>
        </c:rich>
      </c:tx>
      <c:layout/>
      <c:overlay val="1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numFmt formatCode="#,##0" sourceLinked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spPr>
          <a:solidFill>
            <a:srgbClr val="FF0000"/>
          </a:solidFill>
        </c:spPr>
      </c:pivotFmt>
      <c:pivotFmt>
        <c:idx val="4"/>
        <c:spPr>
          <a:solidFill>
            <a:srgbClr val="FF0000"/>
          </a:solidFill>
        </c:spPr>
      </c:pivotFmt>
      <c:pivotFmt>
        <c:idx val="5"/>
        <c:spPr>
          <a:solidFill>
            <a:schemeClr val="bg2">
              <a:lumMod val="50000"/>
            </a:schemeClr>
          </a:solidFill>
        </c:spPr>
      </c:pivotFmt>
      <c:pivotFmt>
        <c:idx val="6"/>
        <c:spPr>
          <a:solidFill>
            <a:schemeClr val="bg2">
              <a:lumMod val="50000"/>
            </a:schemeClr>
          </a:solidFill>
        </c:spPr>
      </c:pivotFmt>
      <c:pivotFmt>
        <c:idx val="7"/>
        <c:spPr>
          <a:solidFill>
            <a:schemeClr val="accent2"/>
          </a:solidFill>
        </c:spPr>
      </c:pivotFmt>
      <c:pivotFmt>
        <c:idx val="8"/>
        <c:spPr>
          <a:solidFill>
            <a:schemeClr val="accent2"/>
          </a:solidFill>
        </c:spPr>
      </c:pivotFmt>
      <c:pivotFmt>
        <c:idx val="9"/>
        <c:spPr>
          <a:solidFill>
            <a:srgbClr val="FF00FF"/>
          </a:solidFill>
        </c:spPr>
      </c:pivotFmt>
      <c:pivotFmt>
        <c:idx val="10"/>
        <c:spPr>
          <a:solidFill>
            <a:srgbClr val="FF00FF"/>
          </a:solidFill>
        </c:spPr>
      </c:pivotFmt>
      <c:pivotFmt>
        <c:idx val="11"/>
        <c:spPr>
          <a:solidFill>
            <a:srgbClr val="00B050"/>
          </a:solidFill>
        </c:spPr>
        <c:marker>
          <c:symbol val="none"/>
        </c:marker>
        <c:dLbl>
          <c:idx val="0"/>
          <c:numFmt formatCode="#,##0.00" sourceLinked="0"/>
          <c:spPr/>
          <c:txPr>
            <a:bodyPr/>
            <a:lstStyle/>
            <a:p>
              <a:pPr>
                <a:defRPr sz="6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spPr>
          <a:solidFill>
            <a:srgbClr val="00B050"/>
          </a:solidFill>
        </c:spPr>
      </c:pivotFmt>
      <c:pivotFmt>
        <c:idx val="13"/>
        <c:spPr>
          <a:solidFill>
            <a:srgbClr val="00B050"/>
          </a:solidFill>
        </c:spPr>
      </c:pivotFmt>
      <c:pivotFmt>
        <c:idx val="14"/>
        <c:spPr>
          <a:solidFill>
            <a:srgbClr val="00B050"/>
          </a:solidFill>
        </c:spPr>
      </c:pivotFmt>
      <c:pivotFmt>
        <c:idx val="15"/>
        <c:spPr>
          <a:solidFill>
            <a:srgbClr val="00B050"/>
          </a:solidFill>
        </c:spP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8"/>
        <c:spPr>
          <a:solidFill>
            <a:srgbClr val="00863D"/>
          </a:solidFill>
        </c:spPr>
      </c:pivotFmt>
      <c:pivotFmt>
        <c:idx val="19"/>
        <c:spPr>
          <a:solidFill>
            <a:srgbClr val="00B050"/>
          </a:solidFill>
        </c:spPr>
      </c:pivotFmt>
      <c:pivotFmt>
        <c:idx val="20"/>
        <c:spPr>
          <a:solidFill>
            <a:srgbClr val="FFFFCC"/>
          </a:solidFill>
        </c:spPr>
      </c:pivotFmt>
      <c:pivotFmt>
        <c:idx val="21"/>
        <c:spPr>
          <a:solidFill>
            <a:srgbClr val="FFFF00"/>
          </a:solidFill>
        </c:spPr>
      </c:pivotFmt>
      <c:pivotFmt>
        <c:idx val="22"/>
        <c:spPr>
          <a:solidFill>
            <a:srgbClr val="FFFF00"/>
          </a:solidFill>
        </c:spPr>
      </c:pivotFmt>
      <c:pivotFmt>
        <c:idx val="23"/>
        <c:spPr>
          <a:solidFill>
            <a:srgbClr val="FFFF00"/>
          </a:solidFill>
        </c:spPr>
      </c:pivotFmt>
      <c:pivotFmt>
        <c:idx val="24"/>
        <c:spPr>
          <a:solidFill>
            <a:srgbClr val="FFFFCC"/>
          </a:solidFill>
        </c:spPr>
      </c:pivotFmt>
      <c:pivotFmt>
        <c:idx val="25"/>
        <c:spPr>
          <a:solidFill>
            <a:srgbClr val="FFC000"/>
          </a:solidFill>
        </c:spPr>
      </c:pivotFmt>
      <c:pivotFmt>
        <c:idx val="26"/>
        <c:spPr>
          <a:solidFill>
            <a:srgbClr val="FFDE75"/>
          </a:solidFill>
        </c:spPr>
      </c:pivotFmt>
      <c:pivotFmt>
        <c:idx val="27"/>
        <c:spPr>
          <a:solidFill>
            <a:srgbClr val="9A7500"/>
          </a:solidFill>
        </c:spPr>
      </c:pivotFmt>
      <c:pivotFmt>
        <c:idx val="28"/>
        <c:spPr>
          <a:solidFill>
            <a:srgbClr val="FFC000"/>
          </a:solidFill>
        </c:spPr>
      </c:pivotFmt>
      <c:pivotFmt>
        <c:idx val="29"/>
        <c:spPr>
          <a:solidFill>
            <a:srgbClr val="92D050"/>
          </a:solidFill>
        </c:spPr>
      </c:pivotFmt>
      <c:pivotFmt>
        <c:idx val="30"/>
        <c:spPr>
          <a:solidFill>
            <a:srgbClr val="92D050"/>
          </a:solidFill>
        </c:spPr>
      </c:pivotFmt>
      <c:pivotFmt>
        <c:idx val="31"/>
        <c:spPr>
          <a:solidFill>
            <a:srgbClr val="92D050"/>
          </a:solidFill>
        </c:spPr>
      </c:pivotFmt>
      <c:pivotFmt>
        <c:idx val="32"/>
        <c:spPr>
          <a:solidFill>
            <a:srgbClr val="92D050"/>
          </a:solidFill>
        </c:spPr>
      </c:pivotFmt>
      <c:pivotFmt>
        <c:idx val="33"/>
        <c:spPr>
          <a:solidFill>
            <a:srgbClr val="92D050"/>
          </a:solidFill>
        </c:spPr>
      </c:pivotFmt>
      <c:pivotFmt>
        <c:idx val="34"/>
        <c:spPr>
          <a:solidFill>
            <a:srgbClr val="92D050"/>
          </a:solidFill>
        </c:spPr>
      </c:pivotFmt>
      <c:pivotFmt>
        <c:idx val="35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36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37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38"/>
        <c:spPr>
          <a:solidFill>
            <a:srgbClr val="00B0F0"/>
          </a:solidFill>
        </c:spPr>
      </c:pivotFmt>
      <c:pivotFmt>
        <c:idx val="39"/>
        <c:spPr>
          <a:solidFill>
            <a:srgbClr val="0070C0"/>
          </a:solidFill>
        </c:spPr>
      </c:pivotFmt>
      <c:pivotFmt>
        <c:idx val="40"/>
        <c:spPr>
          <a:solidFill>
            <a:srgbClr val="0070C0"/>
          </a:solidFill>
        </c:spPr>
      </c:pivotFmt>
      <c:pivotFmt>
        <c:idx val="41"/>
        <c:spPr>
          <a:solidFill>
            <a:srgbClr val="0070C0"/>
          </a:solidFill>
        </c:spPr>
      </c:pivotFmt>
      <c:pivotFmt>
        <c:idx val="4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3"/>
        <c:spPr>
          <a:solidFill>
            <a:srgbClr val="FFC000"/>
          </a:solidFill>
        </c:spPr>
      </c:pivotFmt>
      <c:pivotFmt>
        <c:idx val="44"/>
        <c:spPr>
          <a:solidFill>
            <a:srgbClr val="9A7500"/>
          </a:solidFill>
        </c:spPr>
      </c:pivotFmt>
      <c:pivotFmt>
        <c:idx val="45"/>
        <c:spPr>
          <a:solidFill>
            <a:srgbClr val="92D050"/>
          </a:solidFill>
        </c:spPr>
      </c:pivotFmt>
      <c:pivotFmt>
        <c:idx val="46"/>
        <c:spPr>
          <a:solidFill>
            <a:srgbClr val="FFDE75"/>
          </a:solidFill>
        </c:spPr>
      </c:pivotFmt>
      <c:pivotFmt>
        <c:idx val="47"/>
        <c:spPr>
          <a:solidFill>
            <a:srgbClr val="FFC000"/>
          </a:solidFill>
        </c:spPr>
      </c:pivotFmt>
      <c:pivotFmt>
        <c:idx val="48"/>
        <c:spPr>
          <a:solidFill>
            <a:srgbClr val="92D050"/>
          </a:solidFill>
        </c:spPr>
      </c:pivotFmt>
      <c:pivotFmt>
        <c:idx val="49"/>
        <c:spPr>
          <a:solidFill>
            <a:srgbClr val="92D050"/>
          </a:solidFill>
        </c:spPr>
      </c:pivotFmt>
      <c:pivotFmt>
        <c:idx val="50"/>
        <c:spPr>
          <a:solidFill>
            <a:srgbClr val="92D050"/>
          </a:solidFill>
        </c:spPr>
      </c:pivotFmt>
      <c:pivotFmt>
        <c:idx val="51"/>
        <c:spPr>
          <a:solidFill>
            <a:srgbClr val="00863D"/>
          </a:solidFill>
        </c:spPr>
      </c:pivotFmt>
      <c:pivotFmt>
        <c:idx val="52"/>
        <c:spPr>
          <a:solidFill>
            <a:srgbClr val="92D050"/>
          </a:solidFill>
        </c:spPr>
      </c:pivotFmt>
      <c:pivotFmt>
        <c:idx val="53"/>
        <c:spPr>
          <a:solidFill>
            <a:srgbClr val="92D050"/>
          </a:solidFill>
        </c:spPr>
      </c:pivotFmt>
      <c:pivotFmt>
        <c:idx val="54"/>
        <c:spPr>
          <a:solidFill>
            <a:srgbClr val="00B050"/>
          </a:solidFill>
        </c:spPr>
      </c:pivotFmt>
      <c:pivotFmt>
        <c:idx val="55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56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57"/>
        <c:spPr>
          <a:solidFill>
            <a:sysClr val="windowText" lastClr="000000">
              <a:lumMod val="65000"/>
              <a:lumOff val="35000"/>
            </a:sysClr>
          </a:solidFill>
        </c:spPr>
      </c:pivotFmt>
      <c:pivotFmt>
        <c:idx val="58"/>
        <c:spPr>
          <a:solidFill>
            <a:srgbClr val="00B0F0"/>
          </a:solidFill>
        </c:spPr>
      </c:pivotFmt>
      <c:pivotFmt>
        <c:idx val="59"/>
        <c:spPr>
          <a:solidFill>
            <a:srgbClr val="FFFFCC"/>
          </a:solidFill>
        </c:spPr>
      </c:pivotFmt>
      <c:pivotFmt>
        <c:idx val="60"/>
        <c:spPr>
          <a:solidFill>
            <a:srgbClr val="FFFFCC"/>
          </a:solidFill>
        </c:spPr>
      </c:pivotFmt>
      <c:pivotFmt>
        <c:idx val="61"/>
        <c:spPr>
          <a:solidFill>
            <a:srgbClr val="0070C0"/>
          </a:solidFill>
        </c:spPr>
      </c:pivotFmt>
      <c:pivotFmt>
        <c:idx val="62"/>
        <c:spPr>
          <a:solidFill>
            <a:srgbClr val="0070C0"/>
          </a:solidFill>
        </c:spPr>
      </c:pivotFmt>
      <c:pivotFmt>
        <c:idx val="63"/>
        <c:spPr>
          <a:solidFill>
            <a:srgbClr val="FFFF00"/>
          </a:solidFill>
        </c:spPr>
      </c:pivotFmt>
      <c:pivotFmt>
        <c:idx val="64"/>
        <c:spPr>
          <a:solidFill>
            <a:srgbClr val="0070C0"/>
          </a:solidFill>
        </c:spPr>
      </c:pivotFmt>
      <c:pivotFmt>
        <c:idx val="65"/>
        <c:spPr>
          <a:solidFill>
            <a:srgbClr val="FFFF00"/>
          </a:solidFill>
        </c:spPr>
      </c:pivotFmt>
      <c:pivotFmt>
        <c:idx val="66"/>
        <c:spPr>
          <a:solidFill>
            <a:srgbClr val="FFFF00"/>
          </a:solidFill>
        </c:spPr>
      </c:pivotFmt>
    </c:pivotFmts>
    <c:plotArea>
      <c:layout>
        <c:manualLayout>
          <c:layoutTarget val="inner"/>
          <c:xMode val="edge"/>
          <c:yMode val="edge"/>
          <c:x val="8.6375525313671264E-2"/>
          <c:y val="0.10986822019991169"/>
          <c:w val="0.89109554625510023"/>
          <c:h val="0.67772304957675622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9A75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DE75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863D"/>
              </a:solidFill>
            </c:spPr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2"/>
            <c:invertIfNegative val="0"/>
            <c:bubble3D val="0"/>
            <c:spPr>
              <a:solidFill>
                <a:sysClr val="windowText" lastClr="000000">
                  <a:lumMod val="65000"/>
                  <a:lumOff val="35000"/>
                </a:sysClr>
              </a:solidFill>
            </c:spPr>
          </c:dPt>
          <c:dPt>
            <c:idx val="13"/>
            <c:invertIfNegative val="0"/>
            <c:bubble3D val="0"/>
            <c:spPr>
              <a:solidFill>
                <a:sysClr val="windowText" lastClr="000000">
                  <a:lumMod val="65000"/>
                  <a:lumOff val="35000"/>
                </a:sysClr>
              </a:solidFill>
            </c:spPr>
          </c:dPt>
          <c:dPt>
            <c:idx val="14"/>
            <c:invertIfNegative val="0"/>
            <c:bubble3D val="0"/>
            <c:spPr>
              <a:solidFill>
                <a:sysClr val="windowText" lastClr="000000">
                  <a:lumMod val="65000"/>
                  <a:lumOff val="35000"/>
                </a:sysClr>
              </a:solidFill>
            </c:spPr>
          </c:dPt>
          <c:dPt>
            <c:idx val="15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17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18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19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21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2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23"/>
            <c:invertIfNegative val="0"/>
            <c:bubble3D val="0"/>
            <c:spPr>
              <a:solidFill>
                <a:srgbClr val="FFFF00"/>
              </a:solidFill>
            </c:spPr>
          </c:dPt>
          <c:dLbls>
            <c:numFmt formatCode="#,##0.0" sourceLinked="0"/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4"/>
              <c:pt idx="0">
                <c:v>HML32/1% Fish Oil</c:v>
              </c:pt>
              <c:pt idx="1">
                <c:v>HML40/2% Fish Oil</c:v>
              </c:pt>
              <c:pt idx="2">
                <c:v>HML32/Untreated</c:v>
              </c:pt>
              <c:pt idx="3">
                <c:v>HML32/0.5% Fish Oil</c:v>
              </c:pt>
              <c:pt idx="4">
                <c:v>HML40/1% Fish Oil</c:v>
              </c:pt>
              <c:pt idx="5">
                <c:v>HML40+Cu/Untreated</c:v>
              </c:pt>
              <c:pt idx="6">
                <c:v>Tank 40/Untreated</c:v>
              </c:pt>
              <c:pt idx="7">
                <c:v>Non Residual/Untreated</c:v>
              </c:pt>
              <c:pt idx="8">
                <c:v>Grower Treatment</c:v>
              </c:pt>
              <c:pt idx="9">
                <c:v>HML40/Untreated</c:v>
              </c:pt>
              <c:pt idx="10">
                <c:v>Conventional/Untreated</c:v>
              </c:pt>
              <c:pt idx="11">
                <c:v>Untreated</c:v>
              </c:pt>
              <c:pt idx="12">
                <c:v>HML32/Protector</c:v>
              </c:pt>
              <c:pt idx="13">
                <c:v>HML40/Protector</c:v>
              </c:pt>
              <c:pt idx="14">
                <c:v>Non Residual/Protector</c:v>
              </c:pt>
              <c:pt idx="15">
                <c:v>HML40/50%HML40</c:v>
              </c:pt>
              <c:pt idx="16">
                <c:v>HML32/50%HML32</c:v>
              </c:pt>
              <c:pt idx="17">
                <c:v>Non Residual/50%HML32</c:v>
              </c:pt>
              <c:pt idx="18">
                <c:v>HML40+Cu/HML40</c:v>
              </c:pt>
              <c:pt idx="19">
                <c:v>Tank 40/Tank 40</c:v>
              </c:pt>
              <c:pt idx="20">
                <c:v>Non Residual/HML32</c:v>
              </c:pt>
              <c:pt idx="21">
                <c:v>HML40/HML40</c:v>
              </c:pt>
              <c:pt idx="22">
                <c:v>Conventional/HML32</c:v>
              </c:pt>
              <c:pt idx="23">
                <c:v>HML32/HML32</c:v>
              </c:pt>
            </c:strLit>
          </c:cat>
          <c:val>
            <c:numLit>
              <c:formatCode>General</c:formatCode>
              <c:ptCount val="24"/>
              <c:pt idx="0">
                <c:v>17.559999999999999</c:v>
              </c:pt>
              <c:pt idx="1">
                <c:v>17.760000000000002</c:v>
              </c:pt>
              <c:pt idx="2">
                <c:v>17.8</c:v>
              </c:pt>
              <c:pt idx="3">
                <c:v>17.88</c:v>
              </c:pt>
              <c:pt idx="4">
                <c:v>18.04</c:v>
              </c:pt>
              <c:pt idx="5">
                <c:v>18.32</c:v>
              </c:pt>
              <c:pt idx="6">
                <c:v>18.36</c:v>
              </c:pt>
              <c:pt idx="7">
                <c:v>18.479999999999986</c:v>
              </c:pt>
              <c:pt idx="8">
                <c:v>18.64</c:v>
              </c:pt>
              <c:pt idx="9">
                <c:v>18.760000000000002</c:v>
              </c:pt>
              <c:pt idx="10">
                <c:v>18.760000000000002</c:v>
              </c:pt>
              <c:pt idx="11">
                <c:v>18.84</c:v>
              </c:pt>
              <c:pt idx="12">
                <c:v>19.760000000000002</c:v>
              </c:pt>
              <c:pt idx="13">
                <c:v>20.16</c:v>
              </c:pt>
              <c:pt idx="14">
                <c:v>20.38</c:v>
              </c:pt>
              <c:pt idx="15">
                <c:v>20.759999999999987</c:v>
              </c:pt>
              <c:pt idx="16">
                <c:v>20.779999999999987</c:v>
              </c:pt>
              <c:pt idx="17">
                <c:v>21.08</c:v>
              </c:pt>
              <c:pt idx="18">
                <c:v>22.12</c:v>
              </c:pt>
              <c:pt idx="19">
                <c:v>22.12</c:v>
              </c:pt>
              <c:pt idx="20">
                <c:v>22.6</c:v>
              </c:pt>
              <c:pt idx="21">
                <c:v>22.64</c:v>
              </c:pt>
              <c:pt idx="22">
                <c:v>23.04</c:v>
              </c:pt>
              <c:pt idx="23">
                <c:v>23.08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12128"/>
        <c:axId val="98913664"/>
      </c:barChart>
      <c:catAx>
        <c:axId val="98912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 vert="horz"/>
          <a:lstStyle/>
          <a:p>
            <a:pPr>
              <a:defRPr sz="900"/>
            </a:pPr>
            <a:endParaRPr lang="en-US"/>
          </a:p>
        </c:txPr>
        <c:crossAx val="98913664"/>
        <c:crosses val="autoZero"/>
        <c:auto val="1"/>
        <c:lblAlgn val="ctr"/>
        <c:lblOffset val="100"/>
        <c:noMultiLvlLbl val="0"/>
      </c:catAx>
      <c:valAx>
        <c:axId val="98913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NZ"/>
                  <a:t>Soluble Solids (Brix)</a:t>
                </a:r>
              </a:p>
            </c:rich>
          </c:tx>
          <c:layout>
            <c:manualLayout>
              <c:xMode val="edge"/>
              <c:yMode val="edge"/>
              <c:x val="1.7444162785073939E-2"/>
              <c:y val="0.366921736662689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8912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82006</xdr:rowOff>
    </xdr:from>
    <xdr:to>
      <xdr:col>10</xdr:col>
      <xdr:colOff>560493</xdr:colOff>
      <xdr:row>30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8</xdr:col>
      <xdr:colOff>171027</xdr:colOff>
      <xdr:row>58</xdr:row>
      <xdr:rowOff>64346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348343</xdr:colOff>
      <xdr:row>31</xdr:row>
      <xdr:rowOff>0</xdr:rowOff>
    </xdr:from>
    <xdr:to>
      <xdr:col>24</xdr:col>
      <xdr:colOff>546100</xdr:colOff>
      <xdr:row>58</xdr:row>
      <xdr:rowOff>37737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rhpnw/AppData/Local/Microsoft/Windows/Temporary%20Internet%20Files/Content.Outlook/YERKM59Z/2013-13%20HML%20study%20at%20Monowai%20-%20fruit%20composition%20late%20seas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er Wood" refreshedDate="41345.613408680554" createdVersion="3" refreshedVersion="3" minRefreshableVersion="3" recordCount="25">
  <cacheSource type="worksheet">
    <worksheetSource ref="A2:W27" sheet="Berry Sample Chard" r:id="rId2"/>
  </cacheSource>
  <cacheFields count="23">
    <cacheField name="#" numFmtId="0">
      <sharedItems containsSemiMixedTypes="0" containsString="0" containsNumber="1" containsInteger="1" minValue="1" maxValue="25"/>
    </cacheField>
    <cacheField name="Combined Colour Code" numFmtId="0">
      <sharedItems/>
    </cacheField>
    <cacheField name="Translation" numFmtId="0">
      <sharedItems count="26">
        <s v="HML32/1% Fish Oil"/>
        <s v="HML40/2% Fish Oil"/>
        <s v="HML32/Untreated"/>
        <s v="HML32/0.5% Fish Oil"/>
        <s v="HML40/1% Fish Oil"/>
        <s v="HML40+Cu/Untreated"/>
        <s v="Tank 40/Untreated"/>
        <s v="Non Residual/Untreated"/>
        <s v="Untreated 2"/>
        <s v="Grower Treatment"/>
        <s v="Conventional/Untreated"/>
        <s v="HML40/Untreated"/>
        <s v="Untreated 1"/>
        <s v="HML32/Protector"/>
        <s v="HML40/Protector"/>
        <s v="Non Residual/Protector"/>
        <s v="HML40/50%HML40"/>
        <s v="HML32/50%HML32"/>
        <s v="Non Residual/50%HML32"/>
        <s v="HML40+Cu/HML40"/>
        <s v="Tank 40/Tank 40"/>
        <s v="Non Residual/HML32"/>
        <s v="HML40/HML40"/>
        <s v="Conventional/HML32"/>
        <s v="HML32/HML32"/>
        <s v="Untreated" u="1"/>
      </sharedItems>
    </cacheField>
    <cacheField name="late treatment" numFmtId="0">
      <sharedItems count="8">
        <s v="Fish oil"/>
        <s v="Untreated"/>
        <s v="Grower"/>
        <s v="Protector"/>
        <s v="50%HML40"/>
        <s v="50%HML32"/>
        <s v="HML40"/>
        <s v="HML32"/>
      </sharedItems>
    </cacheField>
    <cacheField name="Berry1" numFmtId="0">
      <sharedItems containsSemiMixedTypes="0" containsString="0" containsNumber="1" minValue="44" maxValue="69.2"/>
    </cacheField>
    <cacheField name="Berry2" numFmtId="0">
      <sharedItems containsSemiMixedTypes="0" containsString="0" containsNumber="1" minValue="47.3" maxValue="68.3"/>
    </cacheField>
    <cacheField name="Berry3" numFmtId="0">
      <sharedItems containsSemiMixedTypes="0" containsString="0" containsNumber="1" minValue="44" maxValue="71.5"/>
    </cacheField>
    <cacheField name="Berry4" numFmtId="0">
      <sharedItems containsSemiMixedTypes="0" containsString="0" containsNumber="1" minValue="44.9" maxValue="72.3"/>
    </cacheField>
    <cacheField name="Berry5" numFmtId="0">
      <sharedItems containsSemiMixedTypes="0" containsString="0" containsNumber="1" minValue="38" maxValue="68.2"/>
    </cacheField>
    <cacheField name="Weight- 250" numFmtId="0">
      <sharedItems containsSemiMixedTypes="0" containsString="0" containsNumber="1" minValue="226.5" maxValue="328.79999999999995"/>
    </cacheField>
    <cacheField name="Av weight" numFmtId="0">
      <sharedItems containsSemiMixedTypes="0" containsString="0" containsNumber="1" minValue="45.3" maxValue="65.759999999999991"/>
    </cacheField>
    <cacheField name="berry weight (g)" numFmtId="2">
      <sharedItems containsSemiMixedTypes="0" containsString="0" containsNumber="1" minValue="0.90600000000000003" maxValue="1.3151999999999999"/>
    </cacheField>
    <cacheField name="Brix 1" numFmtId="164">
      <sharedItems containsSemiMixedTypes="0" containsString="0" containsNumber="1" minValue="17.2" maxValue="22.2"/>
    </cacheField>
    <cacheField name="Brix 2" numFmtId="164">
      <sharedItems containsSemiMixedTypes="0" containsString="0" containsNumber="1" minValue="17.2" maxValue="23"/>
    </cacheField>
    <cacheField name="Brix 3" numFmtId="164">
      <sharedItems containsSemiMixedTypes="0" containsString="0" containsNumber="1" minValue="17.600000000000001" maxValue="24"/>
    </cacheField>
    <cacheField name="Brix 4" numFmtId="164">
      <sharedItems containsSemiMixedTypes="0" containsString="0" containsNumber="1" minValue="16.600000000000001" maxValue="24.2"/>
    </cacheField>
    <cacheField name="Brix 5" numFmtId="164">
      <sharedItems containsSemiMixedTypes="0" containsString="0" containsNumber="1" minValue="17.2" maxValue="24"/>
    </cacheField>
    <cacheField name="Com Brix " numFmtId="164">
      <sharedItems containsSemiMixedTypes="0" containsString="0" containsNumber="1" minValue="17.600000000000001" maxValue="23.2"/>
    </cacheField>
    <cacheField name="Calc Av Brix" numFmtId="164">
      <sharedItems containsSemiMixedTypes="0" containsString="0" containsNumber="1" minValue="17.559999999999999" maxValue="23.080000000000002"/>
    </cacheField>
    <cacheField name="Ratio berry wgt / Brix" numFmtId="2">
      <sharedItems containsSemiMixedTypes="0" containsString="0" containsNumber="1" minValue="4.0591397849462363E-2" maxValue="7.4054669703872436E-2"/>
    </cacheField>
    <cacheField name="T/A" numFmtId="0">
      <sharedItems containsSemiMixedTypes="0" containsString="0" containsNumber="1" minValue="7.8" maxValue="9.8000000000000007"/>
    </cacheField>
    <cacheField name="pH" numFmtId="2">
      <sharedItems containsSemiMixedTypes="0" containsString="0" containsNumber="1" minValue="3.23" maxValue="3.39"/>
    </cacheField>
    <cacheField name="K ppm" numFmtId="0">
      <sharedItems containsSemiMixedTypes="0" containsString="0" containsNumber="1" containsInteger="1" minValue="1160" maxValue="15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n v="10"/>
    <s v="White#Orange/White"/>
    <x v="0"/>
    <x v="0"/>
    <n v="69.2"/>
    <n v="66.400000000000006"/>
    <n v="69.599999999999994"/>
    <n v="65.099999999999994"/>
    <n v="54.8"/>
    <n v="325.10000000000002"/>
    <n v="65.02000000000001"/>
    <n v="1.3004"/>
    <n v="17.2"/>
    <n v="18"/>
    <n v="18.8"/>
    <n v="16.600000000000001"/>
    <n v="17.2"/>
    <n v="17.600000000000001"/>
    <n v="17.559999999999999"/>
    <n v="7.4054669703872436E-2"/>
    <n v="9.1999999999999993"/>
    <n v="3.32"/>
    <n v="1360"/>
  </r>
  <r>
    <n v="16"/>
    <s v="Blue#Orange"/>
    <x v="1"/>
    <x v="0"/>
    <n v="59"/>
    <n v="68.3"/>
    <n v="69.900000000000006"/>
    <n v="64.400000000000006"/>
    <n v="62"/>
    <n v="323.60000000000002"/>
    <n v="64.72"/>
    <n v="1.2944"/>
    <n v="17.2"/>
    <n v="18"/>
    <n v="18"/>
    <n v="17.8"/>
    <n v="17.8"/>
    <n v="17.8"/>
    <n v="17.759999999999998"/>
    <n v="7.2882882882882888E-2"/>
    <n v="8.6"/>
    <n v="3.3"/>
    <n v="1340"/>
  </r>
  <r>
    <n v="11"/>
    <s v="Yellow#Green"/>
    <x v="2"/>
    <x v="1"/>
    <n v="58"/>
    <n v="63.8"/>
    <n v="59.5"/>
    <n v="71.099999999999994"/>
    <n v="45.3"/>
    <n v="297.7"/>
    <n v="59.54"/>
    <n v="1.1907999999999999"/>
    <n v="17.2"/>
    <n v="18.2"/>
    <n v="17.8"/>
    <n v="18.2"/>
    <n v="17.600000000000001"/>
    <n v="18"/>
    <n v="17.8"/>
    <n v="6.6898876404494365E-2"/>
    <n v="8.6"/>
    <n v="3.23"/>
    <n v="1360"/>
  </r>
  <r>
    <n v="9"/>
    <s v="White#Orange/White/White"/>
    <x v="3"/>
    <x v="0"/>
    <n v="68.099999999999994"/>
    <n v="60.9"/>
    <n v="67.599999999999994"/>
    <n v="64.900000000000006"/>
    <n v="64.3"/>
    <n v="325.8"/>
    <n v="65.16"/>
    <n v="1.3032000000000001"/>
    <n v="17.8"/>
    <n v="17.2"/>
    <n v="18"/>
    <n v="18.399999999999999"/>
    <n v="18"/>
    <n v="18"/>
    <n v="17.880000000000003"/>
    <n v="7.2885906040268456E-2"/>
    <n v="8.6"/>
    <n v="3.29"/>
    <n v="1360"/>
  </r>
  <r>
    <n v="15"/>
    <s v="Blue#Orange/White"/>
    <x v="4"/>
    <x v="0"/>
    <n v="60.4"/>
    <n v="57.3"/>
    <n v="60.1"/>
    <n v="55.5"/>
    <n v="67.099999999999994"/>
    <n v="300.39999999999998"/>
    <n v="60.08"/>
    <n v="1.2016"/>
    <n v="19.399999999999999"/>
    <n v="18.399999999999999"/>
    <n v="17.600000000000001"/>
    <n v="16.8"/>
    <n v="18"/>
    <n v="18.2"/>
    <n v="18.04"/>
    <n v="6.6607538802660751E-2"/>
    <n v="8.4"/>
    <n v="3.35"/>
    <n v="1360"/>
  </r>
  <r>
    <n v="23"/>
    <s v="Blue/Blue/Blue#Green"/>
    <x v="5"/>
    <x v="1"/>
    <n v="64.7"/>
    <n v="61.3"/>
    <n v="65.099999999999994"/>
    <n v="59.7"/>
    <n v="63.1"/>
    <n v="313.90000000000003"/>
    <n v="62.780000000000008"/>
    <n v="1.2556"/>
    <n v="18.600000000000001"/>
    <n v="18.8"/>
    <n v="18"/>
    <n v="17.2"/>
    <n v="19"/>
    <n v="18"/>
    <n v="18.32"/>
    <n v="6.8537117903930134E-2"/>
    <n v="8.3000000000000007"/>
    <n v="3.29"/>
    <n v="1260"/>
  </r>
  <r>
    <n v="21"/>
    <s v="Blue/Orange#Green"/>
    <x v="6"/>
    <x v="1"/>
    <n v="63"/>
    <n v="62.6"/>
    <n v="65.2"/>
    <n v="66.2"/>
    <n v="55.3"/>
    <n v="312.3"/>
    <n v="62.46"/>
    <n v="1.2492000000000001"/>
    <n v="18.8"/>
    <n v="18.8"/>
    <n v="18"/>
    <n v="18"/>
    <n v="18.2"/>
    <n v="18.600000000000001"/>
    <n v="18.36"/>
    <n v="6.8039215686274523E-2"/>
    <n v="8.3000000000000007"/>
    <n v="3.28"/>
    <n v="1300"/>
  </r>
  <r>
    <n v="5"/>
    <s v="Red/Blue#Green"/>
    <x v="7"/>
    <x v="1"/>
    <n v="59.7"/>
    <n v="62.3"/>
    <n v="71.5"/>
    <n v="60.5"/>
    <n v="63.5"/>
    <n v="317.5"/>
    <n v="63.5"/>
    <n v="1.27"/>
    <n v="18.8"/>
    <n v="18.600000000000001"/>
    <n v="18.399999999999999"/>
    <n v="18.600000000000001"/>
    <n v="18"/>
    <n v="18.600000000000001"/>
    <n v="18.48"/>
    <n v="6.8722943722943727E-2"/>
    <n v="8.1"/>
    <n v="3.32"/>
    <n v="1360"/>
  </r>
  <r>
    <n v="2"/>
    <s v="Green"/>
    <x v="8"/>
    <x v="1"/>
    <n v="63.1"/>
    <n v="63.3"/>
    <n v="62.6"/>
    <n v="68.099999999999994"/>
    <n v="65.5"/>
    <n v="322.60000000000002"/>
    <n v="64.52000000000001"/>
    <n v="1.2904"/>
    <n v="18"/>
    <n v="19.2"/>
    <n v="18.8"/>
    <n v="18.8"/>
    <n v="18.2"/>
    <n v="18.8"/>
    <n v="18.600000000000001"/>
    <n v="6.9376344086021502E-2"/>
    <n v="8"/>
    <n v="3.26"/>
    <n v="1220"/>
  </r>
  <r>
    <n v="25"/>
    <s v="Grower Treatment"/>
    <x v="9"/>
    <x v="2"/>
    <n v="65.400000000000006"/>
    <n v="61.6"/>
    <n v="65.2"/>
    <n v="69.099999999999994"/>
    <n v="67.5"/>
    <n v="328.79999999999995"/>
    <n v="65.759999999999991"/>
    <n v="1.3151999999999999"/>
    <n v="19.2"/>
    <n v="18"/>
    <n v="18.8"/>
    <n v="18.399999999999999"/>
    <n v="18.8"/>
    <n v="18.600000000000001"/>
    <n v="18.64"/>
    <n v="7.0557939914163079E-2"/>
    <n v="7.8"/>
    <n v="3.28"/>
    <n v="1160"/>
  </r>
  <r>
    <n v="3"/>
    <s v="Red#Green"/>
    <x v="10"/>
    <x v="1"/>
    <n v="60.6"/>
    <n v="62.8"/>
    <n v="53.7"/>
    <n v="69.099999999999994"/>
    <n v="68.2"/>
    <n v="314.40000000000003"/>
    <n v="62.88000000000001"/>
    <n v="1.2576000000000001"/>
    <n v="19.399999999999999"/>
    <n v="19.2"/>
    <n v="18.2"/>
    <n v="18.8"/>
    <n v="18.2"/>
    <n v="18.8"/>
    <n v="18.759999999999998"/>
    <n v="6.70362473347548E-2"/>
    <n v="8.4"/>
    <n v="3.3"/>
    <n v="1300"/>
  </r>
  <r>
    <n v="17"/>
    <s v="Yellow/Blue#Green"/>
    <x v="11"/>
    <x v="1"/>
    <n v="56.8"/>
    <n v="60.7"/>
    <n v="66"/>
    <n v="66.400000000000006"/>
    <n v="64"/>
    <n v="313.89999999999998"/>
    <n v="62.779999999999994"/>
    <n v="1.2555999999999998"/>
    <n v="18.600000000000001"/>
    <n v="19.2"/>
    <n v="18.8"/>
    <n v="18.399999999999999"/>
    <n v="18.8"/>
    <n v="18.8"/>
    <n v="18.759999999999998"/>
    <n v="6.6929637526652444E-2"/>
    <n v="8"/>
    <n v="3.32"/>
    <n v="1340"/>
  </r>
  <r>
    <n v="1"/>
    <s v="Green"/>
    <x v="12"/>
    <x v="1"/>
    <n v="61.5"/>
    <n v="62.2"/>
    <n v="62.4"/>
    <n v="72.3"/>
    <n v="65.2"/>
    <n v="323.59999999999997"/>
    <n v="64.72"/>
    <n v="1.2943999999999998"/>
    <n v="18.2"/>
    <n v="19.399999999999999"/>
    <n v="19.399999999999999"/>
    <n v="19.2"/>
    <n v="19.2"/>
    <n v="19.2"/>
    <n v="19.079999999999998"/>
    <n v="6.7840670859538779E-2"/>
    <n v="8.1999999999999993"/>
    <n v="3.31"/>
    <n v="1240"/>
  </r>
  <r>
    <n v="13"/>
    <s v="Yellow/Pink#Black/White"/>
    <x v="13"/>
    <x v="3"/>
    <n v="64.099999999999994"/>
    <n v="64.5"/>
    <n v="64.2"/>
    <n v="63"/>
    <n v="64.900000000000006"/>
    <n v="320.70000000000005"/>
    <n v="64.140000000000015"/>
    <n v="1.2828000000000002"/>
    <n v="20"/>
    <n v="18.8"/>
    <n v="20"/>
    <n v="20.2"/>
    <n v="19.8"/>
    <n v="19.8"/>
    <n v="19.759999999999998"/>
    <n v="6.4919028340080981E-2"/>
    <n v="9.1"/>
    <n v="3.35"/>
    <n v="1520"/>
  </r>
  <r>
    <n v="19"/>
    <s v="Blue/Pink#Black/White"/>
    <x v="14"/>
    <x v="3"/>
    <n v="60"/>
    <n v="57.8"/>
    <n v="57"/>
    <n v="66"/>
    <n v="54.8"/>
    <n v="295.60000000000002"/>
    <n v="59.120000000000005"/>
    <n v="1.1824000000000001"/>
    <n v="20"/>
    <n v="19.8"/>
    <n v="20.399999999999999"/>
    <n v="20.6"/>
    <n v="20"/>
    <n v="20.2"/>
    <n v="20.16"/>
    <n v="5.8650793650793655E-2"/>
    <n v="8.4"/>
    <n v="3.37"/>
    <n v="1460"/>
  </r>
  <r>
    <n v="7"/>
    <s v="Red/Blue/Pink#Black/White"/>
    <x v="15"/>
    <x v="3"/>
    <n v="54"/>
    <n v="54.4"/>
    <n v="57.7"/>
    <n v="58.3"/>
    <n v="56.8"/>
    <n v="281.20000000000005"/>
    <n v="56.240000000000009"/>
    <n v="1.1248000000000002"/>
    <n v="20.5"/>
    <n v="21"/>
    <n v="20"/>
    <n v="20"/>
    <n v="20.399999999999999"/>
    <n v="20.2"/>
    <n v="20.380000000000003"/>
    <n v="5.5191364082433761E-2"/>
    <n v="8.1"/>
    <n v="3.33"/>
    <n v="1460"/>
  </r>
  <r>
    <n v="20"/>
    <s v="Blue/Pink#Blue/White"/>
    <x v="16"/>
    <x v="4"/>
    <n v="64.599999999999994"/>
    <n v="51.9"/>
    <n v="52.3"/>
    <n v="55"/>
    <n v="51.4"/>
    <n v="275.2"/>
    <n v="55.04"/>
    <n v="1.1008"/>
    <n v="21.4"/>
    <n v="20.6"/>
    <n v="20.2"/>
    <n v="21.2"/>
    <n v="20.399999999999999"/>
    <n v="20.8"/>
    <n v="20.76"/>
    <n v="5.3025048169556839E-2"/>
    <n v="8.1999999999999993"/>
    <n v="3.32"/>
    <n v="1380"/>
  </r>
  <r>
    <n v="14"/>
    <s v="Yellow/Pink#Yellow/White"/>
    <x v="17"/>
    <x v="5"/>
    <n v="62.9"/>
    <n v="59.1"/>
    <n v="44"/>
    <n v="51.9"/>
    <n v="63.4"/>
    <n v="281.3"/>
    <n v="56.260000000000005"/>
    <n v="1.1252"/>
    <n v="20.2"/>
    <n v="20.5"/>
    <n v="19.399999999999999"/>
    <n v="22.4"/>
    <n v="21.4"/>
    <n v="20.399999999999999"/>
    <n v="20.78"/>
    <n v="5.414821944177093E-2"/>
    <n v="8.9"/>
    <n v="3.35"/>
    <n v="1460"/>
  </r>
  <r>
    <n v="8"/>
    <s v="Red/Blue/Pink#Yellow/White"/>
    <x v="18"/>
    <x v="5"/>
    <n v="55.4"/>
    <n v="64.5"/>
    <n v="52.9"/>
    <n v="55.1"/>
    <n v="64"/>
    <n v="291.89999999999998"/>
    <n v="58.379999999999995"/>
    <n v="1.1676"/>
    <n v="22.2"/>
    <n v="21"/>
    <n v="21.2"/>
    <n v="19.8"/>
    <n v="21.2"/>
    <n v="21.8"/>
    <n v="21.080000000000002"/>
    <n v="5.5388994307400373E-2"/>
    <n v="8.5"/>
    <n v="3.33"/>
    <n v="1460"/>
  </r>
  <r>
    <n v="24"/>
    <s v="Blue/Blue/Blue#Blue"/>
    <x v="19"/>
    <x v="6"/>
    <n v="44.8"/>
    <n v="48.7"/>
    <n v="50.1"/>
    <n v="44.9"/>
    <n v="38"/>
    <n v="226.5"/>
    <n v="45.3"/>
    <n v="0.90600000000000003"/>
    <n v="21.8"/>
    <n v="22"/>
    <n v="22"/>
    <n v="22.2"/>
    <n v="23.6"/>
    <n v="23"/>
    <n v="22.32"/>
    <n v="4.0591397849462363E-2"/>
    <n v="9.5"/>
    <n v="3.38"/>
    <n v="1320"/>
  </r>
  <r>
    <n v="22"/>
    <s v="Blue/Orange#Blue/Orange"/>
    <x v="20"/>
    <x v="6"/>
    <n v="48.5"/>
    <n v="61.8"/>
    <n v="50.9"/>
    <n v="50.4"/>
    <n v="44.6"/>
    <n v="256.2"/>
    <n v="51.239999999999995"/>
    <n v="1.0247999999999999"/>
    <n v="21.6"/>
    <n v="20.8"/>
    <n v="22.8"/>
    <n v="23.2"/>
    <n v="22.2"/>
    <n v="22"/>
    <n v="22.12"/>
    <n v="4.6329113924050626E-2"/>
    <n v="9.1999999999999993"/>
    <n v="3.32"/>
    <n v="1300"/>
  </r>
  <r>
    <n v="6"/>
    <s v="Red/Blue#Yellow"/>
    <x v="21"/>
    <x v="7"/>
    <n v="44"/>
    <n v="50.9"/>
    <n v="58"/>
    <n v="51.8"/>
    <n v="53.9"/>
    <n v="258.59999999999997"/>
    <n v="51.719999999999992"/>
    <n v="1.0343999999999998"/>
    <n v="21.2"/>
    <n v="23"/>
    <n v="23.6"/>
    <n v="22.6"/>
    <n v="22.6"/>
    <n v="22.6"/>
    <n v="22.6"/>
    <n v="4.5769911504424762E-2"/>
    <n v="9.1999999999999993"/>
    <n v="3.35"/>
    <n v="1400"/>
  </r>
  <r>
    <n v="18"/>
    <s v="Yellow/Blue#Blue"/>
    <x v="22"/>
    <x v="6"/>
    <n v="49.7"/>
    <n v="47.3"/>
    <n v="51"/>
    <n v="53.6"/>
    <n v="43.6"/>
    <n v="245.2"/>
    <n v="49.04"/>
    <n v="0.98080000000000001"/>
    <n v="22"/>
    <n v="21.8"/>
    <n v="22.6"/>
    <n v="23.4"/>
    <n v="23.4"/>
    <n v="23"/>
    <n v="22.640000000000004"/>
    <n v="4.3321554770318016E-2"/>
    <n v="9.1999999999999993"/>
    <n v="3.39"/>
    <n v="1360"/>
  </r>
  <r>
    <n v="4"/>
    <s v="Red#Yellow"/>
    <x v="23"/>
    <x v="7"/>
    <n v="49"/>
    <n v="54.9"/>
    <n v="53.7"/>
    <n v="50.6"/>
    <n v="64.3"/>
    <n v="272.5"/>
    <n v="54.5"/>
    <n v="1.0900000000000001"/>
    <n v="22"/>
    <n v="22.4"/>
    <n v="23.4"/>
    <n v="24.2"/>
    <n v="23.2"/>
    <n v="23.2"/>
    <n v="23.04"/>
    <n v="4.7309027777777783E-2"/>
    <n v="9.8000000000000007"/>
    <n v="3.36"/>
    <n v="1480"/>
  </r>
  <r>
    <n v="12"/>
    <s v="Yellow#Yellow"/>
    <x v="24"/>
    <x v="7"/>
    <n v="47.8"/>
    <n v="52.2"/>
    <n v="54.4"/>
    <n v="60.9"/>
    <n v="58.6"/>
    <n v="273.90000000000003"/>
    <n v="54.780000000000008"/>
    <n v="1.0956000000000001"/>
    <n v="21"/>
    <n v="22.8"/>
    <n v="24"/>
    <n v="23.6"/>
    <n v="24"/>
    <n v="23.2"/>
    <n v="23.080000000000002"/>
    <n v="4.7469670710571926E-2"/>
    <n v="9.1999999999999993"/>
    <n v="3.38"/>
    <n v="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9">
  <location ref="A3:E13" firstHeaderRow="1" firstDataRow="2" firstDataCol="1"/>
  <pivotFields count="23">
    <pivotField showAll="0"/>
    <pivotField showAll="0"/>
    <pivotField showAll="0">
      <items count="27">
        <item x="23"/>
        <item x="10"/>
        <item x="9"/>
        <item x="3"/>
        <item x="0"/>
        <item x="17"/>
        <item x="24"/>
        <item x="13"/>
        <item x="2"/>
        <item x="4"/>
        <item x="1"/>
        <item x="16"/>
        <item x="22"/>
        <item x="14"/>
        <item x="11"/>
        <item x="19"/>
        <item x="5"/>
        <item x="18"/>
        <item x="21"/>
        <item x="15"/>
        <item x="7"/>
        <item x="20"/>
        <item x="6"/>
        <item m="1" x="25"/>
        <item x="8"/>
        <item x="12"/>
        <item t="default"/>
      </items>
    </pivotField>
    <pivotField axis="axisRow" showAll="0" sortType="descending" defaultSubtotal="0">
      <items count="8">
        <item x="5"/>
        <item x="4"/>
        <item x="0"/>
        <item x="2"/>
        <item x="7"/>
        <item x="6"/>
        <item x="3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dataField="1" numFmtId="2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2" showAll="0" defaultSubtotal="0"/>
    <pivotField dataField="1" showAll="0"/>
    <pivotField dataField="1" showAll="0"/>
    <pivotField showAll="0"/>
  </pivotFields>
  <rowFields count="1">
    <field x="3"/>
  </rowFields>
  <rowItems count="9">
    <i>
      <x v="4"/>
    </i>
    <i>
      <x v="5"/>
    </i>
    <i>
      <x/>
    </i>
    <i>
      <x v="1"/>
    </i>
    <i>
      <x v="6"/>
    </i>
    <i>
      <x v="3"/>
    </i>
    <i>
      <x v="7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Brix" fld="18" subtotal="average" baseField="0" baseItem="0"/>
    <dataField name="Average of T/A (g/L)" fld="20" subtotal="average" baseField="0" baseItem="0"/>
    <dataField name="Average of pH" fld="21" subtotal="average" baseField="0" baseItem="0"/>
    <dataField name="Average of berry weight (g)" fld="11" subtotal="average" baseField="0" baseItem="0"/>
  </dataFields>
  <formats count="1">
    <format dxfId="0">
      <pivotArea outline="0" collapsedLevelsAreSubtotals="1" fieldPosition="0"/>
    </format>
  </formats>
  <chartFormats count="8">
    <chartFormat chart="0" format="5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5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5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57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7"/>
  <sheetViews>
    <sheetView zoomScale="80" zoomScaleNormal="80" workbookViewId="0">
      <selection activeCell="Q35" sqref="Q35"/>
    </sheetView>
  </sheetViews>
  <sheetFormatPr defaultRowHeight="15" x14ac:dyDescent="0.25"/>
  <cols>
    <col min="1" max="1" width="7.140625" customWidth="1"/>
    <col min="2" max="2" width="27" bestFit="1" customWidth="1"/>
    <col min="3" max="3" width="23.140625" bestFit="1" customWidth="1"/>
    <col min="4" max="4" width="23.140625" customWidth="1"/>
    <col min="5" max="9" width="6" customWidth="1"/>
    <col min="10" max="10" width="11.5703125" bestFit="1" customWidth="1"/>
    <col min="11" max="11" width="9.85546875" bestFit="1" customWidth="1"/>
    <col min="12" max="12" width="15.28515625" bestFit="1" customWidth="1"/>
    <col min="13" max="17" width="5.5703125" bestFit="1" customWidth="1"/>
    <col min="18" max="18" width="9.28515625" bestFit="1" customWidth="1"/>
    <col min="19" max="19" width="11.140625" style="2" bestFit="1" customWidth="1"/>
    <col min="20" max="20" width="11.140625" style="2" customWidth="1"/>
  </cols>
  <sheetData>
    <row r="1" spans="1:24" x14ac:dyDescent="0.25">
      <c r="A1" s="13"/>
      <c r="B1" s="13"/>
      <c r="C1" s="13"/>
      <c r="D1" s="13"/>
      <c r="E1" s="87" t="s">
        <v>67</v>
      </c>
      <c r="F1" s="87"/>
      <c r="G1" s="87"/>
      <c r="H1" s="87"/>
      <c r="I1" s="87"/>
      <c r="M1" s="87" t="s">
        <v>66</v>
      </c>
      <c r="N1" s="87"/>
      <c r="O1" s="87"/>
      <c r="P1" s="87"/>
      <c r="Q1" s="87"/>
    </row>
    <row r="2" spans="1:24" ht="30" x14ac:dyDescent="0.25">
      <c r="A2" s="13" t="s">
        <v>68</v>
      </c>
      <c r="B2" s="51" t="s">
        <v>69</v>
      </c>
      <c r="C2" s="51" t="s">
        <v>70</v>
      </c>
      <c r="D2" s="51" t="s">
        <v>71</v>
      </c>
      <c r="E2" s="51" t="s">
        <v>72</v>
      </c>
      <c r="F2" s="51" t="s">
        <v>73</v>
      </c>
      <c r="G2" s="51" t="s">
        <v>74</v>
      </c>
      <c r="H2" s="51" t="s">
        <v>75</v>
      </c>
      <c r="I2" s="51" t="s">
        <v>76</v>
      </c>
      <c r="J2" s="13" t="s">
        <v>77</v>
      </c>
      <c r="K2" s="13" t="s">
        <v>78</v>
      </c>
      <c r="L2" s="52" t="s">
        <v>79</v>
      </c>
      <c r="M2" s="51" t="s">
        <v>80</v>
      </c>
      <c r="N2" s="51" t="s">
        <v>81</v>
      </c>
      <c r="O2" s="51" t="s">
        <v>82</v>
      </c>
      <c r="P2" s="51" t="s">
        <v>83</v>
      </c>
      <c r="Q2" s="51" t="s">
        <v>84</v>
      </c>
      <c r="R2" s="13" t="s">
        <v>85</v>
      </c>
      <c r="S2" s="53" t="s">
        <v>86</v>
      </c>
      <c r="T2" s="54" t="s">
        <v>87</v>
      </c>
      <c r="U2" s="13" t="s">
        <v>88</v>
      </c>
      <c r="V2" s="13" t="s">
        <v>89</v>
      </c>
      <c r="W2" s="13" t="s">
        <v>90</v>
      </c>
    </row>
    <row r="3" spans="1:24" x14ac:dyDescent="0.25">
      <c r="A3" s="55">
        <v>10</v>
      </c>
      <c r="B3" s="13" t="s">
        <v>91</v>
      </c>
      <c r="C3" s="13" t="s">
        <v>18</v>
      </c>
      <c r="D3" s="13" t="s">
        <v>13</v>
      </c>
      <c r="E3" s="13">
        <v>69.2</v>
      </c>
      <c r="F3" s="13">
        <v>66.400000000000006</v>
      </c>
      <c r="G3" s="13">
        <v>69.599999999999994</v>
      </c>
      <c r="H3" s="13">
        <v>65.099999999999994</v>
      </c>
      <c r="I3" s="13">
        <v>54.8</v>
      </c>
      <c r="J3" s="13">
        <f t="shared" ref="J3:J27" si="0">SUM(E3:I3)</f>
        <v>325.10000000000002</v>
      </c>
      <c r="K3" s="13">
        <f t="shared" ref="K3:K27" si="1">J3/5</f>
        <v>65.02000000000001</v>
      </c>
      <c r="L3" s="43">
        <f>J3/250</f>
        <v>1.3004</v>
      </c>
      <c r="M3" s="56">
        <v>17.2</v>
      </c>
      <c r="N3" s="56">
        <v>18</v>
      </c>
      <c r="O3" s="56">
        <v>18.8</v>
      </c>
      <c r="P3" s="56">
        <v>16.600000000000001</v>
      </c>
      <c r="Q3" s="56">
        <v>17.2</v>
      </c>
      <c r="R3" s="56">
        <v>17.600000000000001</v>
      </c>
      <c r="S3" s="57">
        <f t="shared" ref="S3:S27" si="2">AVERAGE(M3:Q3)</f>
        <v>17.559999999999999</v>
      </c>
      <c r="T3" s="58">
        <f>L3/S3</f>
        <v>7.4054669703872436E-2</v>
      </c>
      <c r="U3" s="13">
        <v>9.1999999999999993</v>
      </c>
      <c r="V3" s="43">
        <v>3.32</v>
      </c>
      <c r="W3" s="13">
        <v>1360</v>
      </c>
    </row>
    <row r="4" spans="1:24" x14ac:dyDescent="0.25">
      <c r="A4" s="55">
        <v>16</v>
      </c>
      <c r="B4" s="13" t="s">
        <v>92</v>
      </c>
      <c r="C4" s="13" t="s">
        <v>19</v>
      </c>
      <c r="D4" s="13" t="s">
        <v>13</v>
      </c>
      <c r="E4" s="13">
        <v>59</v>
      </c>
      <c r="F4" s="13">
        <v>68.3</v>
      </c>
      <c r="G4" s="13">
        <v>69.900000000000006</v>
      </c>
      <c r="H4" s="13">
        <v>64.400000000000006</v>
      </c>
      <c r="I4" s="13">
        <v>62</v>
      </c>
      <c r="J4" s="13">
        <f t="shared" si="0"/>
        <v>323.60000000000002</v>
      </c>
      <c r="K4" s="13">
        <f t="shared" si="1"/>
        <v>64.72</v>
      </c>
      <c r="L4" s="43">
        <f t="shared" ref="L4:L27" si="3">J4/250</f>
        <v>1.2944</v>
      </c>
      <c r="M4" s="56">
        <v>17.2</v>
      </c>
      <c r="N4" s="56">
        <v>18</v>
      </c>
      <c r="O4" s="56">
        <v>18</v>
      </c>
      <c r="P4" s="56">
        <v>17.8</v>
      </c>
      <c r="Q4" s="56">
        <v>17.8</v>
      </c>
      <c r="R4" s="56">
        <v>17.8</v>
      </c>
      <c r="S4" s="57">
        <f t="shared" si="2"/>
        <v>17.759999999999998</v>
      </c>
      <c r="T4" s="58">
        <f t="shared" ref="T4:T27" si="4">L4/S4</f>
        <v>7.2882882882882888E-2</v>
      </c>
      <c r="U4" s="13">
        <v>8.6</v>
      </c>
      <c r="V4" s="43">
        <v>3.3</v>
      </c>
      <c r="W4" s="13">
        <v>1340</v>
      </c>
    </row>
    <row r="5" spans="1:24" x14ac:dyDescent="0.25">
      <c r="A5" s="55">
        <v>11</v>
      </c>
      <c r="B5" s="13" t="s">
        <v>93</v>
      </c>
      <c r="C5" s="13" t="s">
        <v>32</v>
      </c>
      <c r="D5" s="13" t="s">
        <v>12</v>
      </c>
      <c r="E5" s="13">
        <v>58</v>
      </c>
      <c r="F5" s="13">
        <v>63.8</v>
      </c>
      <c r="G5" s="13">
        <v>59.5</v>
      </c>
      <c r="H5" s="13">
        <v>71.099999999999994</v>
      </c>
      <c r="I5" s="13">
        <v>45.3</v>
      </c>
      <c r="J5" s="13">
        <f t="shared" si="0"/>
        <v>297.7</v>
      </c>
      <c r="K5" s="13">
        <f t="shared" si="1"/>
        <v>59.54</v>
      </c>
      <c r="L5" s="43">
        <f t="shared" si="3"/>
        <v>1.1907999999999999</v>
      </c>
      <c r="M5" s="56">
        <v>17.2</v>
      </c>
      <c r="N5" s="56">
        <v>18.2</v>
      </c>
      <c r="O5" s="56">
        <v>17.8</v>
      </c>
      <c r="P5" s="56">
        <v>18.2</v>
      </c>
      <c r="Q5" s="56">
        <v>17.600000000000001</v>
      </c>
      <c r="R5" s="56">
        <v>18</v>
      </c>
      <c r="S5" s="59">
        <f t="shared" si="2"/>
        <v>17.8</v>
      </c>
      <c r="T5" s="58">
        <f t="shared" si="4"/>
        <v>6.6898876404494365E-2</v>
      </c>
      <c r="U5" s="13">
        <v>8.6</v>
      </c>
      <c r="V5" s="43">
        <v>3.23</v>
      </c>
      <c r="W5" s="13">
        <v>1360</v>
      </c>
    </row>
    <row r="6" spans="1:24" x14ac:dyDescent="0.25">
      <c r="A6" s="55">
        <v>9</v>
      </c>
      <c r="B6" s="13" t="s">
        <v>94</v>
      </c>
      <c r="C6" s="13" t="s">
        <v>17</v>
      </c>
      <c r="D6" s="13" t="s">
        <v>13</v>
      </c>
      <c r="E6" s="13">
        <v>68.099999999999994</v>
      </c>
      <c r="F6" s="13">
        <v>60.9</v>
      </c>
      <c r="G6" s="13">
        <v>67.599999999999994</v>
      </c>
      <c r="H6" s="13">
        <v>64.900000000000006</v>
      </c>
      <c r="I6" s="13">
        <v>64.3</v>
      </c>
      <c r="J6" s="13">
        <f t="shared" si="0"/>
        <v>325.8</v>
      </c>
      <c r="K6" s="13">
        <f t="shared" si="1"/>
        <v>65.16</v>
      </c>
      <c r="L6" s="43">
        <f t="shared" si="3"/>
        <v>1.3032000000000001</v>
      </c>
      <c r="M6" s="56">
        <v>17.8</v>
      </c>
      <c r="N6" s="56">
        <v>17.2</v>
      </c>
      <c r="O6" s="56">
        <v>18</v>
      </c>
      <c r="P6" s="56">
        <v>18.399999999999999</v>
      </c>
      <c r="Q6" s="56">
        <v>18</v>
      </c>
      <c r="R6" s="56">
        <v>18</v>
      </c>
      <c r="S6" s="57">
        <f t="shared" si="2"/>
        <v>17.880000000000003</v>
      </c>
      <c r="T6" s="58">
        <f t="shared" si="4"/>
        <v>7.2885906040268456E-2</v>
      </c>
      <c r="U6" s="13">
        <v>8.6</v>
      </c>
      <c r="V6" s="43">
        <v>3.29</v>
      </c>
      <c r="W6" s="13">
        <v>1360</v>
      </c>
    </row>
    <row r="7" spans="1:24" x14ac:dyDescent="0.25">
      <c r="A7" s="55">
        <v>15</v>
      </c>
      <c r="B7" s="13" t="s">
        <v>95</v>
      </c>
      <c r="C7" s="13" t="s">
        <v>30</v>
      </c>
      <c r="D7" s="13" t="s">
        <v>13</v>
      </c>
      <c r="E7" s="13">
        <v>60.4</v>
      </c>
      <c r="F7" s="13">
        <v>57.3</v>
      </c>
      <c r="G7" s="13">
        <v>60.1</v>
      </c>
      <c r="H7" s="13">
        <v>55.5</v>
      </c>
      <c r="I7" s="13">
        <v>67.099999999999994</v>
      </c>
      <c r="J7" s="13">
        <f t="shared" si="0"/>
        <v>300.39999999999998</v>
      </c>
      <c r="K7" s="13">
        <f t="shared" si="1"/>
        <v>60.08</v>
      </c>
      <c r="L7" s="43">
        <f t="shared" si="3"/>
        <v>1.2016</v>
      </c>
      <c r="M7" s="56">
        <v>19.399999999999999</v>
      </c>
      <c r="N7" s="56">
        <v>18.399999999999999</v>
      </c>
      <c r="O7" s="56">
        <v>17.600000000000001</v>
      </c>
      <c r="P7" s="56">
        <v>16.8</v>
      </c>
      <c r="Q7" s="56">
        <v>18</v>
      </c>
      <c r="R7" s="56">
        <v>18.2</v>
      </c>
      <c r="S7" s="57">
        <f t="shared" si="2"/>
        <v>18.04</v>
      </c>
      <c r="T7" s="58">
        <f t="shared" si="4"/>
        <v>6.6607538802660751E-2</v>
      </c>
      <c r="U7" s="13">
        <v>8.4</v>
      </c>
      <c r="V7" s="43">
        <v>3.35</v>
      </c>
      <c r="W7" s="13">
        <v>1360</v>
      </c>
    </row>
    <row r="8" spans="1:24" x14ac:dyDescent="0.25">
      <c r="A8" s="55">
        <v>23</v>
      </c>
      <c r="B8" s="13" t="s">
        <v>96</v>
      </c>
      <c r="C8" s="13" t="s">
        <v>28</v>
      </c>
      <c r="D8" s="13" t="s">
        <v>12</v>
      </c>
      <c r="E8" s="13">
        <v>64.7</v>
      </c>
      <c r="F8" s="13">
        <v>61.3</v>
      </c>
      <c r="G8" s="13">
        <v>65.099999999999994</v>
      </c>
      <c r="H8" s="13">
        <v>59.7</v>
      </c>
      <c r="I8" s="13">
        <v>63.1</v>
      </c>
      <c r="J8" s="13">
        <f t="shared" si="0"/>
        <v>313.90000000000003</v>
      </c>
      <c r="K8" s="13">
        <f t="shared" si="1"/>
        <v>62.780000000000008</v>
      </c>
      <c r="L8" s="43">
        <f t="shared" si="3"/>
        <v>1.2556</v>
      </c>
      <c r="M8" s="56">
        <v>18.600000000000001</v>
      </c>
      <c r="N8" s="56">
        <v>18.8</v>
      </c>
      <c r="O8" s="56">
        <v>18</v>
      </c>
      <c r="P8" s="56">
        <v>17.2</v>
      </c>
      <c r="Q8" s="56">
        <v>19</v>
      </c>
      <c r="R8" s="56">
        <v>18</v>
      </c>
      <c r="S8" s="59">
        <f t="shared" si="2"/>
        <v>18.32</v>
      </c>
      <c r="T8" s="58">
        <f t="shared" si="4"/>
        <v>6.8537117903930134E-2</v>
      </c>
      <c r="U8" s="13">
        <v>8.3000000000000007</v>
      </c>
      <c r="V8" s="43">
        <v>3.29</v>
      </c>
      <c r="W8" s="13">
        <v>1260</v>
      </c>
      <c r="X8" s="4"/>
    </row>
    <row r="9" spans="1:24" x14ac:dyDescent="0.25">
      <c r="A9" s="55">
        <v>21</v>
      </c>
      <c r="B9" s="13" t="s">
        <v>97</v>
      </c>
      <c r="C9" s="13" t="s">
        <v>29</v>
      </c>
      <c r="D9" s="13" t="s">
        <v>12</v>
      </c>
      <c r="E9" s="13">
        <v>63</v>
      </c>
      <c r="F9" s="13">
        <v>62.6</v>
      </c>
      <c r="G9" s="13">
        <v>65.2</v>
      </c>
      <c r="H9" s="13">
        <v>66.2</v>
      </c>
      <c r="I9" s="13">
        <v>55.3</v>
      </c>
      <c r="J9" s="13">
        <f t="shared" si="0"/>
        <v>312.3</v>
      </c>
      <c r="K9" s="13">
        <f t="shared" si="1"/>
        <v>62.46</v>
      </c>
      <c r="L9" s="43">
        <f t="shared" si="3"/>
        <v>1.2492000000000001</v>
      </c>
      <c r="M9" s="56">
        <v>18.8</v>
      </c>
      <c r="N9" s="56">
        <v>18.8</v>
      </c>
      <c r="O9" s="56">
        <v>18</v>
      </c>
      <c r="P9" s="56">
        <v>18</v>
      </c>
      <c r="Q9" s="56">
        <v>18.2</v>
      </c>
      <c r="R9" s="56">
        <v>18.600000000000001</v>
      </c>
      <c r="S9" s="59">
        <f t="shared" si="2"/>
        <v>18.36</v>
      </c>
      <c r="T9" s="58">
        <f t="shared" si="4"/>
        <v>6.8039215686274523E-2</v>
      </c>
      <c r="U9" s="13">
        <v>8.3000000000000007</v>
      </c>
      <c r="V9" s="43">
        <v>3.28</v>
      </c>
      <c r="W9" s="13">
        <v>1300</v>
      </c>
    </row>
    <row r="10" spans="1:24" x14ac:dyDescent="0.25">
      <c r="A10" s="55">
        <v>5</v>
      </c>
      <c r="B10" s="13" t="s">
        <v>98</v>
      </c>
      <c r="C10" s="13" t="s">
        <v>23</v>
      </c>
      <c r="D10" s="13" t="s">
        <v>12</v>
      </c>
      <c r="E10" s="13">
        <v>59.7</v>
      </c>
      <c r="F10" s="13">
        <v>62.3</v>
      </c>
      <c r="G10" s="13">
        <v>71.5</v>
      </c>
      <c r="H10" s="13">
        <v>60.5</v>
      </c>
      <c r="I10" s="13">
        <v>63.5</v>
      </c>
      <c r="J10" s="13">
        <f t="shared" si="0"/>
        <v>317.5</v>
      </c>
      <c r="K10" s="13">
        <f t="shared" si="1"/>
        <v>63.5</v>
      </c>
      <c r="L10" s="43">
        <f t="shared" si="3"/>
        <v>1.27</v>
      </c>
      <c r="M10" s="56">
        <v>18.8</v>
      </c>
      <c r="N10" s="56">
        <v>18.600000000000001</v>
      </c>
      <c r="O10" s="56">
        <v>18.399999999999999</v>
      </c>
      <c r="P10" s="56">
        <v>18.600000000000001</v>
      </c>
      <c r="Q10" s="56">
        <v>18</v>
      </c>
      <c r="R10" s="56">
        <v>18.600000000000001</v>
      </c>
      <c r="S10" s="59">
        <f t="shared" si="2"/>
        <v>18.48</v>
      </c>
      <c r="T10" s="58">
        <f t="shared" si="4"/>
        <v>6.8722943722943727E-2</v>
      </c>
      <c r="U10" s="13">
        <v>8.1</v>
      </c>
      <c r="V10" s="43">
        <v>3.32</v>
      </c>
      <c r="W10" s="13">
        <v>1360</v>
      </c>
    </row>
    <row r="11" spans="1:24" x14ac:dyDescent="0.25">
      <c r="A11" s="55">
        <v>2</v>
      </c>
      <c r="B11" s="13" t="s">
        <v>99</v>
      </c>
      <c r="C11" s="60" t="s">
        <v>21</v>
      </c>
      <c r="D11" s="60" t="s">
        <v>12</v>
      </c>
      <c r="E11" s="13">
        <v>63.1</v>
      </c>
      <c r="F11" s="13">
        <v>63.3</v>
      </c>
      <c r="G11" s="13">
        <v>62.6</v>
      </c>
      <c r="H11" s="13">
        <v>68.099999999999994</v>
      </c>
      <c r="I11" s="13">
        <v>65.5</v>
      </c>
      <c r="J11" s="13">
        <f t="shared" si="0"/>
        <v>322.60000000000002</v>
      </c>
      <c r="K11" s="13">
        <f t="shared" si="1"/>
        <v>64.52000000000001</v>
      </c>
      <c r="L11" s="61">
        <f t="shared" si="3"/>
        <v>1.2904</v>
      </c>
      <c r="M11" s="56">
        <v>18</v>
      </c>
      <c r="N11" s="56">
        <v>19.2</v>
      </c>
      <c r="O11" s="56">
        <v>18.8</v>
      </c>
      <c r="P11" s="56">
        <v>18.8</v>
      </c>
      <c r="Q11" s="56">
        <v>18.2</v>
      </c>
      <c r="R11" s="56">
        <v>18.8</v>
      </c>
      <c r="S11" s="59">
        <f t="shared" si="2"/>
        <v>18.600000000000001</v>
      </c>
      <c r="T11" s="58">
        <f t="shared" si="4"/>
        <v>6.9376344086021502E-2</v>
      </c>
      <c r="U11" s="60">
        <v>8</v>
      </c>
      <c r="V11" s="61">
        <v>3.26</v>
      </c>
      <c r="W11" s="60">
        <v>1220</v>
      </c>
    </row>
    <row r="12" spans="1:24" x14ac:dyDescent="0.25">
      <c r="A12" s="55">
        <v>25</v>
      </c>
      <c r="B12" s="13" t="s">
        <v>15</v>
      </c>
      <c r="C12" s="62" t="s">
        <v>15</v>
      </c>
      <c r="D12" s="62" t="s">
        <v>11</v>
      </c>
      <c r="E12" s="13">
        <v>65.400000000000006</v>
      </c>
      <c r="F12" s="13">
        <v>61.6</v>
      </c>
      <c r="G12" s="13">
        <v>65.2</v>
      </c>
      <c r="H12" s="13">
        <v>69.099999999999994</v>
      </c>
      <c r="I12" s="13">
        <v>67.5</v>
      </c>
      <c r="J12" s="13">
        <f t="shared" si="0"/>
        <v>328.79999999999995</v>
      </c>
      <c r="K12" s="13">
        <f t="shared" si="1"/>
        <v>65.759999999999991</v>
      </c>
      <c r="L12" s="63">
        <f t="shared" si="3"/>
        <v>1.3151999999999999</v>
      </c>
      <c r="M12" s="56">
        <v>19.2</v>
      </c>
      <c r="N12" s="56">
        <v>18</v>
      </c>
      <c r="O12" s="56">
        <v>18.8</v>
      </c>
      <c r="P12" s="56">
        <v>18.399999999999999</v>
      </c>
      <c r="Q12" s="56">
        <v>18.8</v>
      </c>
      <c r="R12" s="56">
        <v>18.600000000000001</v>
      </c>
      <c r="S12" s="64">
        <f t="shared" si="2"/>
        <v>18.64</v>
      </c>
      <c r="T12" s="58">
        <f t="shared" si="4"/>
        <v>7.0557939914163079E-2</v>
      </c>
      <c r="U12" s="62">
        <v>7.8</v>
      </c>
      <c r="V12" s="63">
        <v>3.28</v>
      </c>
      <c r="W12" s="62">
        <v>1160</v>
      </c>
    </row>
    <row r="13" spans="1:24" x14ac:dyDescent="0.25">
      <c r="A13" s="55">
        <v>3</v>
      </c>
      <c r="B13" s="13" t="s">
        <v>100</v>
      </c>
      <c r="C13" s="13" t="s">
        <v>25</v>
      </c>
      <c r="D13" s="13" t="s">
        <v>12</v>
      </c>
      <c r="E13" s="13">
        <v>60.6</v>
      </c>
      <c r="F13" s="13">
        <v>62.8</v>
      </c>
      <c r="G13" s="13">
        <v>53.7</v>
      </c>
      <c r="H13" s="13">
        <v>69.099999999999994</v>
      </c>
      <c r="I13" s="13">
        <v>68.2</v>
      </c>
      <c r="J13" s="13">
        <f t="shared" si="0"/>
        <v>314.40000000000003</v>
      </c>
      <c r="K13" s="13">
        <f t="shared" si="1"/>
        <v>62.88000000000001</v>
      </c>
      <c r="L13" s="43">
        <f t="shared" si="3"/>
        <v>1.2576000000000001</v>
      </c>
      <c r="M13" s="56">
        <v>19.399999999999999</v>
      </c>
      <c r="N13" s="56">
        <v>19.2</v>
      </c>
      <c r="O13" s="56">
        <v>18.2</v>
      </c>
      <c r="P13" s="56">
        <v>18.8</v>
      </c>
      <c r="Q13" s="56">
        <v>18.2</v>
      </c>
      <c r="R13" s="56">
        <v>18.8</v>
      </c>
      <c r="S13" s="59">
        <f t="shared" si="2"/>
        <v>18.759999999999998</v>
      </c>
      <c r="T13" s="58">
        <f t="shared" si="4"/>
        <v>6.70362473347548E-2</v>
      </c>
      <c r="U13" s="13">
        <v>8.4</v>
      </c>
      <c r="V13" s="43">
        <v>3.3</v>
      </c>
      <c r="W13" s="13">
        <v>1300</v>
      </c>
    </row>
    <row r="14" spans="1:24" x14ac:dyDescent="0.25">
      <c r="A14" s="55">
        <v>17</v>
      </c>
      <c r="B14" s="13" t="s">
        <v>101</v>
      </c>
      <c r="C14" s="13" t="s">
        <v>27</v>
      </c>
      <c r="D14" s="13" t="s">
        <v>12</v>
      </c>
      <c r="E14" s="13">
        <v>56.8</v>
      </c>
      <c r="F14" s="13">
        <v>60.7</v>
      </c>
      <c r="G14" s="13">
        <v>66</v>
      </c>
      <c r="H14" s="13">
        <v>66.400000000000006</v>
      </c>
      <c r="I14" s="13">
        <v>64</v>
      </c>
      <c r="J14" s="13">
        <f t="shared" si="0"/>
        <v>313.89999999999998</v>
      </c>
      <c r="K14" s="13">
        <f t="shared" si="1"/>
        <v>62.779999999999994</v>
      </c>
      <c r="L14" s="43">
        <f t="shared" si="3"/>
        <v>1.2555999999999998</v>
      </c>
      <c r="M14" s="56">
        <v>18.600000000000001</v>
      </c>
      <c r="N14" s="56">
        <v>19.2</v>
      </c>
      <c r="O14" s="56">
        <v>18.8</v>
      </c>
      <c r="P14" s="56">
        <v>18.399999999999999</v>
      </c>
      <c r="Q14" s="56">
        <v>18.8</v>
      </c>
      <c r="R14" s="56">
        <v>18.8</v>
      </c>
      <c r="S14" s="59">
        <f t="shared" si="2"/>
        <v>18.759999999999998</v>
      </c>
      <c r="T14" s="58">
        <f t="shared" si="4"/>
        <v>6.6929637526652444E-2</v>
      </c>
      <c r="U14" s="13">
        <v>8</v>
      </c>
      <c r="V14" s="43">
        <v>3.32</v>
      </c>
      <c r="W14" s="13">
        <v>1340</v>
      </c>
    </row>
    <row r="15" spans="1:24" ht="15.75" thickBot="1" x14ac:dyDescent="0.3">
      <c r="A15" s="55">
        <v>1</v>
      </c>
      <c r="B15" s="13" t="s">
        <v>99</v>
      </c>
      <c r="C15" s="60" t="s">
        <v>20</v>
      </c>
      <c r="D15" s="60" t="s">
        <v>12</v>
      </c>
      <c r="E15" s="13">
        <v>61.5</v>
      </c>
      <c r="F15" s="13">
        <v>62.2</v>
      </c>
      <c r="G15" s="13">
        <v>62.4</v>
      </c>
      <c r="H15" s="13">
        <v>72.3</v>
      </c>
      <c r="I15" s="13">
        <v>65.2</v>
      </c>
      <c r="J15" s="13">
        <f t="shared" si="0"/>
        <v>323.59999999999997</v>
      </c>
      <c r="K15" s="13">
        <f t="shared" si="1"/>
        <v>64.72</v>
      </c>
      <c r="L15" s="61">
        <f t="shared" si="3"/>
        <v>1.2943999999999998</v>
      </c>
      <c r="M15" s="56">
        <v>18.2</v>
      </c>
      <c r="N15" s="56">
        <v>19.399999999999999</v>
      </c>
      <c r="O15" s="56">
        <v>19.399999999999999</v>
      </c>
      <c r="P15" s="56">
        <v>19.2</v>
      </c>
      <c r="Q15" s="56">
        <v>19.2</v>
      </c>
      <c r="R15" s="56">
        <v>19.2</v>
      </c>
      <c r="S15" s="59">
        <f t="shared" si="2"/>
        <v>19.079999999999998</v>
      </c>
      <c r="T15" s="58">
        <f t="shared" si="4"/>
        <v>6.7840670859538779E-2</v>
      </c>
      <c r="U15" s="60">
        <v>8.1999999999999993</v>
      </c>
      <c r="V15" s="61">
        <v>3.31</v>
      </c>
      <c r="W15" s="60">
        <v>1240</v>
      </c>
    </row>
    <row r="16" spans="1:24" ht="15.75" thickBot="1" x14ac:dyDescent="0.3">
      <c r="A16" s="55">
        <v>13</v>
      </c>
      <c r="B16" s="65" t="s">
        <v>102</v>
      </c>
      <c r="C16" s="66" t="s">
        <v>22</v>
      </c>
      <c r="D16" s="66" t="s">
        <v>10</v>
      </c>
      <c r="E16" s="66">
        <v>64.099999999999994</v>
      </c>
      <c r="F16" s="66">
        <v>64.5</v>
      </c>
      <c r="G16" s="66">
        <v>64.2</v>
      </c>
      <c r="H16" s="66">
        <v>63</v>
      </c>
      <c r="I16" s="66">
        <v>64.900000000000006</v>
      </c>
      <c r="J16" s="66">
        <f t="shared" si="0"/>
        <v>320.70000000000005</v>
      </c>
      <c r="K16" s="66">
        <f t="shared" si="1"/>
        <v>64.140000000000015</v>
      </c>
      <c r="L16" s="67">
        <f t="shared" si="3"/>
        <v>1.2828000000000002</v>
      </c>
      <c r="M16" s="68">
        <v>20</v>
      </c>
      <c r="N16" s="68">
        <v>18.8</v>
      </c>
      <c r="O16" s="68">
        <v>20</v>
      </c>
      <c r="P16" s="68">
        <v>20.2</v>
      </c>
      <c r="Q16" s="68">
        <v>19.8</v>
      </c>
      <c r="R16" s="68">
        <v>19.8</v>
      </c>
      <c r="S16" s="69">
        <f t="shared" si="2"/>
        <v>19.759999999999998</v>
      </c>
      <c r="T16" s="58">
        <f t="shared" si="4"/>
        <v>6.4919028340080981E-2</v>
      </c>
      <c r="U16" s="13">
        <v>9.1</v>
      </c>
      <c r="V16" s="43">
        <v>3.35</v>
      </c>
      <c r="W16" s="13">
        <v>1520</v>
      </c>
    </row>
    <row r="17" spans="1:23" ht="15.75" thickBot="1" x14ac:dyDescent="0.3">
      <c r="A17" s="55">
        <v>19</v>
      </c>
      <c r="B17" s="70" t="s">
        <v>103</v>
      </c>
      <c r="C17" s="71" t="s">
        <v>33</v>
      </c>
      <c r="D17" s="66" t="s">
        <v>10</v>
      </c>
      <c r="E17" s="71">
        <v>60</v>
      </c>
      <c r="F17" s="71">
        <v>57.8</v>
      </c>
      <c r="G17" s="71">
        <v>57</v>
      </c>
      <c r="H17" s="71">
        <v>66</v>
      </c>
      <c r="I17" s="71">
        <v>54.8</v>
      </c>
      <c r="J17" s="71">
        <f t="shared" si="0"/>
        <v>295.60000000000002</v>
      </c>
      <c r="K17" s="71">
        <f t="shared" si="1"/>
        <v>59.120000000000005</v>
      </c>
      <c r="L17" s="67">
        <f t="shared" si="3"/>
        <v>1.1824000000000001</v>
      </c>
      <c r="M17" s="72">
        <v>20</v>
      </c>
      <c r="N17" s="72">
        <v>19.8</v>
      </c>
      <c r="O17" s="72">
        <v>20.399999999999999</v>
      </c>
      <c r="P17" s="72">
        <v>20.6</v>
      </c>
      <c r="Q17" s="72">
        <v>20</v>
      </c>
      <c r="R17" s="72">
        <v>20.2</v>
      </c>
      <c r="S17" s="73">
        <f t="shared" si="2"/>
        <v>20.16</v>
      </c>
      <c r="T17" s="58">
        <f t="shared" si="4"/>
        <v>5.8650793650793655E-2</v>
      </c>
      <c r="U17" s="13">
        <v>8.4</v>
      </c>
      <c r="V17" s="43">
        <v>3.37</v>
      </c>
      <c r="W17" s="13">
        <v>1460</v>
      </c>
    </row>
    <row r="18" spans="1:23" ht="15.75" thickBot="1" x14ac:dyDescent="0.3">
      <c r="A18" s="55">
        <v>7</v>
      </c>
      <c r="B18" s="74" t="s">
        <v>104</v>
      </c>
      <c r="C18" s="75" t="s">
        <v>37</v>
      </c>
      <c r="D18" s="66" t="s">
        <v>10</v>
      </c>
      <c r="E18" s="75">
        <v>54</v>
      </c>
      <c r="F18" s="75">
        <v>54.4</v>
      </c>
      <c r="G18" s="75">
        <v>57.7</v>
      </c>
      <c r="H18" s="75">
        <v>58.3</v>
      </c>
      <c r="I18" s="75">
        <v>56.8</v>
      </c>
      <c r="J18" s="75">
        <f t="shared" si="0"/>
        <v>281.20000000000005</v>
      </c>
      <c r="K18" s="75">
        <f t="shared" si="1"/>
        <v>56.240000000000009</v>
      </c>
      <c r="L18" s="67">
        <f t="shared" si="3"/>
        <v>1.1248000000000002</v>
      </c>
      <c r="M18" s="76">
        <v>20.5</v>
      </c>
      <c r="N18" s="76">
        <v>21</v>
      </c>
      <c r="O18" s="76">
        <v>20</v>
      </c>
      <c r="P18" s="76">
        <v>20</v>
      </c>
      <c r="Q18" s="76">
        <v>20.399999999999999</v>
      </c>
      <c r="R18" s="76">
        <v>20.2</v>
      </c>
      <c r="S18" s="77">
        <f t="shared" si="2"/>
        <v>20.380000000000003</v>
      </c>
      <c r="T18" s="58">
        <f t="shared" si="4"/>
        <v>5.5191364082433761E-2</v>
      </c>
      <c r="U18" s="13">
        <v>8.1</v>
      </c>
      <c r="V18" s="43">
        <v>3.33</v>
      </c>
      <c r="W18" s="13">
        <v>1460</v>
      </c>
    </row>
    <row r="19" spans="1:23" ht="15.75" thickBot="1" x14ac:dyDescent="0.3">
      <c r="A19" s="55">
        <v>20</v>
      </c>
      <c r="B19" s="13" t="s">
        <v>105</v>
      </c>
      <c r="C19" s="13" t="s">
        <v>38</v>
      </c>
      <c r="D19" s="13" t="s">
        <v>9</v>
      </c>
      <c r="E19" s="13">
        <v>64.599999999999994</v>
      </c>
      <c r="F19" s="13">
        <v>51.9</v>
      </c>
      <c r="G19" s="13">
        <v>52.3</v>
      </c>
      <c r="H19" s="13">
        <v>55</v>
      </c>
      <c r="I19" s="13">
        <v>51.4</v>
      </c>
      <c r="J19" s="13">
        <f t="shared" si="0"/>
        <v>275.2</v>
      </c>
      <c r="K19" s="13">
        <f t="shared" si="1"/>
        <v>55.04</v>
      </c>
      <c r="L19" s="43">
        <f t="shared" si="3"/>
        <v>1.1008</v>
      </c>
      <c r="M19" s="56">
        <v>21.4</v>
      </c>
      <c r="N19" s="56">
        <v>20.6</v>
      </c>
      <c r="O19" s="56">
        <v>20.2</v>
      </c>
      <c r="P19" s="56">
        <v>21.2</v>
      </c>
      <c r="Q19" s="56">
        <v>20.399999999999999</v>
      </c>
      <c r="R19" s="56">
        <v>20.8</v>
      </c>
      <c r="S19" s="78">
        <f t="shared" si="2"/>
        <v>20.76</v>
      </c>
      <c r="T19" s="58">
        <f t="shared" si="4"/>
        <v>5.3025048169556839E-2</v>
      </c>
      <c r="U19" s="13">
        <v>8.1999999999999993</v>
      </c>
      <c r="V19" s="43">
        <v>3.32</v>
      </c>
      <c r="W19" s="13">
        <v>1380</v>
      </c>
    </row>
    <row r="20" spans="1:23" x14ac:dyDescent="0.25">
      <c r="A20" s="55">
        <v>14</v>
      </c>
      <c r="B20" s="65" t="s">
        <v>106</v>
      </c>
      <c r="C20" s="66" t="s">
        <v>35</v>
      </c>
      <c r="D20" s="66" t="s">
        <v>8</v>
      </c>
      <c r="E20" s="66">
        <v>62.9</v>
      </c>
      <c r="F20" s="66">
        <v>59.1</v>
      </c>
      <c r="G20" s="66">
        <v>44</v>
      </c>
      <c r="H20" s="66">
        <v>51.9</v>
      </c>
      <c r="I20" s="66">
        <v>63.4</v>
      </c>
      <c r="J20" s="66">
        <f t="shared" si="0"/>
        <v>281.3</v>
      </c>
      <c r="K20" s="66">
        <f t="shared" si="1"/>
        <v>56.260000000000005</v>
      </c>
      <c r="L20" s="43">
        <f t="shared" si="3"/>
        <v>1.1252</v>
      </c>
      <c r="M20" s="68">
        <v>20.2</v>
      </c>
      <c r="N20" s="68">
        <v>20.5</v>
      </c>
      <c r="O20" s="68">
        <v>19.399999999999999</v>
      </c>
      <c r="P20" s="68">
        <v>22.4</v>
      </c>
      <c r="Q20" s="68">
        <v>21.4</v>
      </c>
      <c r="R20" s="68">
        <v>20.399999999999999</v>
      </c>
      <c r="S20" s="79">
        <f t="shared" si="2"/>
        <v>20.78</v>
      </c>
      <c r="T20" s="58">
        <f t="shared" si="4"/>
        <v>5.414821944177093E-2</v>
      </c>
      <c r="U20" s="13">
        <v>8.9</v>
      </c>
      <c r="V20" s="43">
        <v>3.35</v>
      </c>
      <c r="W20" s="13">
        <v>1460</v>
      </c>
    </row>
    <row r="21" spans="1:23" ht="15.75" thickBot="1" x14ac:dyDescent="0.3">
      <c r="A21" s="55">
        <v>8</v>
      </c>
      <c r="B21" s="74" t="s">
        <v>107</v>
      </c>
      <c r="C21" s="75" t="s">
        <v>34</v>
      </c>
      <c r="D21" s="75" t="s">
        <v>8</v>
      </c>
      <c r="E21" s="75">
        <v>55.4</v>
      </c>
      <c r="F21" s="75">
        <v>64.5</v>
      </c>
      <c r="G21" s="75">
        <v>52.9</v>
      </c>
      <c r="H21" s="75">
        <v>55.1</v>
      </c>
      <c r="I21" s="75">
        <v>64</v>
      </c>
      <c r="J21" s="75">
        <f t="shared" si="0"/>
        <v>291.89999999999998</v>
      </c>
      <c r="K21" s="75">
        <f t="shared" si="1"/>
        <v>58.379999999999995</v>
      </c>
      <c r="L21" s="43">
        <f t="shared" si="3"/>
        <v>1.1676</v>
      </c>
      <c r="M21" s="76">
        <v>22.2</v>
      </c>
      <c r="N21" s="76">
        <v>21</v>
      </c>
      <c r="O21" s="76">
        <v>21.2</v>
      </c>
      <c r="P21" s="76">
        <v>19.8</v>
      </c>
      <c r="Q21" s="76">
        <v>21.2</v>
      </c>
      <c r="R21" s="76">
        <v>21.8</v>
      </c>
      <c r="S21" s="80">
        <f t="shared" si="2"/>
        <v>21.080000000000002</v>
      </c>
      <c r="T21" s="58">
        <f t="shared" si="4"/>
        <v>5.5388994307400373E-2</v>
      </c>
      <c r="U21" s="13">
        <v>8.5</v>
      </c>
      <c r="V21" s="43">
        <v>3.33</v>
      </c>
      <c r="W21" s="13">
        <v>1460</v>
      </c>
    </row>
    <row r="22" spans="1:23" x14ac:dyDescent="0.25">
      <c r="A22" s="55">
        <v>24</v>
      </c>
      <c r="B22" s="13" t="s">
        <v>108</v>
      </c>
      <c r="C22" s="13" t="s">
        <v>47</v>
      </c>
      <c r="D22" s="13" t="s">
        <v>7</v>
      </c>
      <c r="E22" s="13">
        <v>44.8</v>
      </c>
      <c r="F22" s="13">
        <v>48.7</v>
      </c>
      <c r="G22" s="13">
        <v>50.1</v>
      </c>
      <c r="H22" s="13">
        <v>44.9</v>
      </c>
      <c r="I22" s="13">
        <v>38</v>
      </c>
      <c r="J22" s="13">
        <f t="shared" si="0"/>
        <v>226.5</v>
      </c>
      <c r="K22" s="13">
        <f t="shared" si="1"/>
        <v>45.3</v>
      </c>
      <c r="L22" s="81">
        <f t="shared" si="3"/>
        <v>0.90600000000000003</v>
      </c>
      <c r="M22" s="56">
        <v>21.8</v>
      </c>
      <c r="N22" s="56">
        <v>22</v>
      </c>
      <c r="O22" s="56">
        <v>22</v>
      </c>
      <c r="P22" s="56">
        <v>22.2</v>
      </c>
      <c r="Q22" s="56">
        <v>23.6</v>
      </c>
      <c r="R22" s="56">
        <v>23</v>
      </c>
      <c r="S22" s="82">
        <f t="shared" si="2"/>
        <v>22.32</v>
      </c>
      <c r="T22" s="58">
        <f t="shared" si="4"/>
        <v>4.0591397849462363E-2</v>
      </c>
      <c r="U22" s="13">
        <v>9.5</v>
      </c>
      <c r="V22" s="43">
        <v>3.38</v>
      </c>
      <c r="W22" s="13">
        <v>1320</v>
      </c>
    </row>
    <row r="23" spans="1:23" x14ac:dyDescent="0.25">
      <c r="A23" s="55">
        <v>22</v>
      </c>
      <c r="B23" s="13" t="s">
        <v>109</v>
      </c>
      <c r="C23" s="13" t="s">
        <v>43</v>
      </c>
      <c r="D23" s="13" t="s">
        <v>7</v>
      </c>
      <c r="E23" s="13">
        <v>48.5</v>
      </c>
      <c r="F23" s="13">
        <v>61.8</v>
      </c>
      <c r="G23" s="13">
        <v>50.9</v>
      </c>
      <c r="H23" s="13">
        <v>50.4</v>
      </c>
      <c r="I23" s="13">
        <v>44.6</v>
      </c>
      <c r="J23" s="13">
        <f t="shared" si="0"/>
        <v>256.2</v>
      </c>
      <c r="K23" s="13">
        <f t="shared" si="1"/>
        <v>51.239999999999995</v>
      </c>
      <c r="L23" s="83">
        <f t="shared" si="3"/>
        <v>1.0247999999999999</v>
      </c>
      <c r="M23" s="56">
        <v>21.6</v>
      </c>
      <c r="N23" s="56">
        <v>20.8</v>
      </c>
      <c r="O23" s="56">
        <v>22.8</v>
      </c>
      <c r="P23" s="56">
        <v>23.2</v>
      </c>
      <c r="Q23" s="56">
        <v>22.2</v>
      </c>
      <c r="R23" s="56">
        <v>22</v>
      </c>
      <c r="S23" s="84">
        <f t="shared" si="2"/>
        <v>22.12</v>
      </c>
      <c r="T23" s="58">
        <f t="shared" si="4"/>
        <v>4.6329113924050626E-2</v>
      </c>
      <c r="U23" s="13">
        <v>9.1999999999999993</v>
      </c>
      <c r="V23" s="43">
        <v>3.32</v>
      </c>
      <c r="W23" s="13">
        <v>1300</v>
      </c>
    </row>
    <row r="24" spans="1:23" x14ac:dyDescent="0.25">
      <c r="A24" s="55">
        <v>6</v>
      </c>
      <c r="B24" s="13" t="s">
        <v>110</v>
      </c>
      <c r="C24" s="13" t="s">
        <v>41</v>
      </c>
      <c r="D24" s="13" t="s">
        <v>6</v>
      </c>
      <c r="E24" s="13">
        <v>44</v>
      </c>
      <c r="F24" s="13">
        <v>50.9</v>
      </c>
      <c r="G24" s="13">
        <v>58</v>
      </c>
      <c r="H24" s="13">
        <v>51.8</v>
      </c>
      <c r="I24" s="13">
        <v>53.9</v>
      </c>
      <c r="J24" s="13">
        <f t="shared" si="0"/>
        <v>258.59999999999997</v>
      </c>
      <c r="K24" s="13">
        <f t="shared" si="1"/>
        <v>51.719999999999992</v>
      </c>
      <c r="L24" s="85">
        <f t="shared" si="3"/>
        <v>1.0343999999999998</v>
      </c>
      <c r="M24" s="56">
        <v>21.2</v>
      </c>
      <c r="N24" s="56">
        <v>23</v>
      </c>
      <c r="O24" s="56">
        <v>23.6</v>
      </c>
      <c r="P24" s="56">
        <v>22.6</v>
      </c>
      <c r="Q24" s="56">
        <v>22.6</v>
      </c>
      <c r="R24" s="56">
        <v>22.6</v>
      </c>
      <c r="S24" s="86">
        <f t="shared" si="2"/>
        <v>22.6</v>
      </c>
      <c r="T24" s="58">
        <f t="shared" si="4"/>
        <v>4.5769911504424762E-2</v>
      </c>
      <c r="U24" s="13">
        <v>9.1999999999999993</v>
      </c>
      <c r="V24" s="43">
        <v>3.35</v>
      </c>
      <c r="W24" s="13">
        <v>1400</v>
      </c>
    </row>
    <row r="25" spans="1:23" x14ac:dyDescent="0.25">
      <c r="A25" s="55">
        <v>18</v>
      </c>
      <c r="B25" s="13" t="s">
        <v>111</v>
      </c>
      <c r="C25" s="13" t="s">
        <v>45</v>
      </c>
      <c r="D25" s="13" t="s">
        <v>7</v>
      </c>
      <c r="E25" s="13">
        <v>49.7</v>
      </c>
      <c r="F25" s="13">
        <v>47.3</v>
      </c>
      <c r="G25" s="13">
        <v>51</v>
      </c>
      <c r="H25" s="13">
        <v>53.6</v>
      </c>
      <c r="I25" s="13">
        <v>43.6</v>
      </c>
      <c r="J25" s="13">
        <f t="shared" si="0"/>
        <v>245.2</v>
      </c>
      <c r="K25" s="13">
        <f t="shared" si="1"/>
        <v>49.04</v>
      </c>
      <c r="L25" s="81">
        <f t="shared" si="3"/>
        <v>0.98080000000000001</v>
      </c>
      <c r="M25" s="56">
        <v>22</v>
      </c>
      <c r="N25" s="56">
        <v>21.8</v>
      </c>
      <c r="O25" s="56">
        <v>22.6</v>
      </c>
      <c r="P25" s="56">
        <v>23.4</v>
      </c>
      <c r="Q25" s="56">
        <v>23.4</v>
      </c>
      <c r="R25" s="56">
        <v>23</v>
      </c>
      <c r="S25" s="82">
        <f t="shared" si="2"/>
        <v>22.640000000000004</v>
      </c>
      <c r="T25" s="58">
        <f t="shared" si="4"/>
        <v>4.3321554770318016E-2</v>
      </c>
      <c r="U25" s="13">
        <v>9.1999999999999993</v>
      </c>
      <c r="V25" s="43">
        <v>3.39</v>
      </c>
      <c r="W25" s="13">
        <v>1360</v>
      </c>
    </row>
    <row r="26" spans="1:23" x14ac:dyDescent="0.25">
      <c r="A26" s="55">
        <v>4</v>
      </c>
      <c r="B26" s="13" t="s">
        <v>112</v>
      </c>
      <c r="C26" s="13" t="s">
        <v>40</v>
      </c>
      <c r="D26" s="13" t="s">
        <v>6</v>
      </c>
      <c r="E26" s="13">
        <v>49</v>
      </c>
      <c r="F26" s="13">
        <v>54.9</v>
      </c>
      <c r="G26" s="13">
        <v>53.7</v>
      </c>
      <c r="H26" s="13">
        <v>50.6</v>
      </c>
      <c r="I26" s="13">
        <v>64.3</v>
      </c>
      <c r="J26" s="13">
        <f t="shared" si="0"/>
        <v>272.5</v>
      </c>
      <c r="K26" s="13">
        <f t="shared" si="1"/>
        <v>54.5</v>
      </c>
      <c r="L26" s="85">
        <f t="shared" si="3"/>
        <v>1.0900000000000001</v>
      </c>
      <c r="M26" s="56">
        <v>22</v>
      </c>
      <c r="N26" s="56">
        <v>22.4</v>
      </c>
      <c r="O26" s="56">
        <v>23.4</v>
      </c>
      <c r="P26" s="56">
        <v>24.2</v>
      </c>
      <c r="Q26" s="56">
        <v>23.2</v>
      </c>
      <c r="R26" s="56">
        <v>23.2</v>
      </c>
      <c r="S26" s="86">
        <f t="shared" si="2"/>
        <v>23.04</v>
      </c>
      <c r="T26" s="58">
        <f t="shared" si="4"/>
        <v>4.7309027777777783E-2</v>
      </c>
      <c r="U26" s="13">
        <v>9.8000000000000007</v>
      </c>
      <c r="V26" s="43">
        <v>3.36</v>
      </c>
      <c r="W26" s="13">
        <v>1480</v>
      </c>
    </row>
    <row r="27" spans="1:23" x14ac:dyDescent="0.25">
      <c r="A27" s="55">
        <v>12</v>
      </c>
      <c r="B27" s="13" t="s">
        <v>113</v>
      </c>
      <c r="C27" s="13" t="s">
        <v>39</v>
      </c>
      <c r="D27" s="13" t="s">
        <v>6</v>
      </c>
      <c r="E27" s="13">
        <v>47.8</v>
      </c>
      <c r="F27" s="13">
        <v>52.2</v>
      </c>
      <c r="G27" s="13">
        <v>54.4</v>
      </c>
      <c r="H27" s="13">
        <v>60.9</v>
      </c>
      <c r="I27" s="13">
        <v>58.6</v>
      </c>
      <c r="J27" s="13">
        <f t="shared" si="0"/>
        <v>273.90000000000003</v>
      </c>
      <c r="K27" s="13">
        <f t="shared" si="1"/>
        <v>54.780000000000008</v>
      </c>
      <c r="L27" s="85">
        <f t="shared" si="3"/>
        <v>1.0956000000000001</v>
      </c>
      <c r="M27" s="56">
        <v>21</v>
      </c>
      <c r="N27" s="56">
        <v>22.8</v>
      </c>
      <c r="O27" s="56">
        <v>24</v>
      </c>
      <c r="P27" s="56">
        <v>23.6</v>
      </c>
      <c r="Q27" s="56">
        <v>24</v>
      </c>
      <c r="R27" s="56">
        <v>23.2</v>
      </c>
      <c r="S27" s="86">
        <f t="shared" si="2"/>
        <v>23.080000000000002</v>
      </c>
      <c r="T27" s="58">
        <f t="shared" si="4"/>
        <v>4.7469670710571926E-2</v>
      </c>
      <c r="U27" s="13">
        <v>9.1999999999999993</v>
      </c>
      <c r="V27" s="43">
        <v>3.38</v>
      </c>
      <c r="W27" s="13">
        <v>1460</v>
      </c>
    </row>
  </sheetData>
  <mergeCells count="2">
    <mergeCell ref="E1:I1"/>
    <mergeCell ref="M1:Q1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26"/>
  <sheetViews>
    <sheetView zoomScale="80" zoomScaleNormal="80" workbookViewId="0">
      <pane ySplit="1" topLeftCell="A2" activePane="bottomLeft" state="frozen"/>
      <selection pane="bottomLeft" activeCell="H19" sqref="H19"/>
    </sheetView>
  </sheetViews>
  <sheetFormatPr defaultRowHeight="15" x14ac:dyDescent="0.25"/>
  <cols>
    <col min="1" max="1" width="7.140625" style="1" customWidth="1"/>
    <col min="2" max="2" width="22.7109375" style="1" bestFit="1" customWidth="1"/>
    <col min="3" max="3" width="8.7109375" style="1" customWidth="1"/>
    <col min="4" max="4" width="9.140625" style="1" bestFit="1" customWidth="1"/>
    <col min="5" max="5" width="6" style="1" customWidth="1"/>
    <col min="6" max="6" width="6" customWidth="1"/>
    <col min="7" max="7" width="6" style="1" customWidth="1"/>
    <col min="8" max="8" width="9.42578125" style="1" customWidth="1"/>
    <col min="9" max="9" width="5.5703125" style="1" bestFit="1" customWidth="1"/>
    <col min="10" max="16" width="8.85546875" style="1"/>
  </cols>
  <sheetData>
    <row r="1" spans="1:9" x14ac:dyDescent="0.25">
      <c r="A1" s="1" t="s">
        <v>62</v>
      </c>
      <c r="B1" s="38" t="s">
        <v>63</v>
      </c>
      <c r="C1" s="38" t="s">
        <v>64</v>
      </c>
      <c r="D1" s="1" t="s">
        <v>65</v>
      </c>
      <c r="E1" s="1" t="s">
        <v>66</v>
      </c>
    </row>
    <row r="2" spans="1:9" x14ac:dyDescent="0.25">
      <c r="A2" s="39">
        <v>1</v>
      </c>
      <c r="B2" s="40" t="s">
        <v>20</v>
      </c>
      <c r="C2" s="1">
        <v>1</v>
      </c>
      <c r="D2" s="41">
        <v>1.23</v>
      </c>
      <c r="E2" s="42">
        <v>18.2</v>
      </c>
    </row>
    <row r="3" spans="1:9" x14ac:dyDescent="0.25">
      <c r="A3" s="39">
        <v>1</v>
      </c>
      <c r="B3" s="40" t="s">
        <v>20</v>
      </c>
      <c r="C3" s="1">
        <v>2</v>
      </c>
      <c r="D3" s="41">
        <v>1.244</v>
      </c>
      <c r="E3" s="42">
        <v>19.399999999999999</v>
      </c>
      <c r="F3" s="43"/>
      <c r="G3" s="41"/>
      <c r="H3" s="41"/>
      <c r="I3" s="42"/>
    </row>
    <row r="4" spans="1:9" x14ac:dyDescent="0.25">
      <c r="A4" s="39">
        <v>1</v>
      </c>
      <c r="B4" s="40" t="s">
        <v>20</v>
      </c>
      <c r="C4" s="1">
        <v>3</v>
      </c>
      <c r="D4" s="41">
        <v>1.248</v>
      </c>
      <c r="E4" s="42">
        <v>19.399999999999999</v>
      </c>
      <c r="F4" s="43"/>
      <c r="G4" s="41"/>
      <c r="H4" s="41"/>
      <c r="I4" s="42"/>
    </row>
    <row r="5" spans="1:9" x14ac:dyDescent="0.25">
      <c r="A5" s="39">
        <v>1</v>
      </c>
      <c r="B5" s="40" t="s">
        <v>20</v>
      </c>
      <c r="C5" s="1">
        <v>4</v>
      </c>
      <c r="D5" s="41">
        <v>1.446</v>
      </c>
      <c r="E5" s="42">
        <v>19.2</v>
      </c>
      <c r="F5" s="43"/>
      <c r="G5" s="41"/>
      <c r="H5" s="41"/>
      <c r="I5" s="42"/>
    </row>
    <row r="6" spans="1:9" x14ac:dyDescent="0.25">
      <c r="A6" s="39">
        <v>1</v>
      </c>
      <c r="B6" s="40" t="s">
        <v>20</v>
      </c>
      <c r="C6" s="1">
        <v>5</v>
      </c>
      <c r="D6" s="41">
        <v>1.304</v>
      </c>
      <c r="E6" s="42">
        <v>19.2</v>
      </c>
      <c r="F6" s="43"/>
      <c r="G6" s="41"/>
      <c r="H6" s="41"/>
      <c r="I6" s="42"/>
    </row>
    <row r="7" spans="1:9" x14ac:dyDescent="0.25">
      <c r="A7" s="39">
        <v>2</v>
      </c>
      <c r="B7" s="40" t="s">
        <v>21</v>
      </c>
      <c r="C7" s="1">
        <v>1</v>
      </c>
      <c r="D7" s="41">
        <v>1.262</v>
      </c>
      <c r="E7" s="42">
        <v>18</v>
      </c>
      <c r="F7" s="43"/>
      <c r="G7" s="41"/>
      <c r="H7" s="41"/>
      <c r="I7" s="42"/>
    </row>
    <row r="8" spans="1:9" x14ac:dyDescent="0.25">
      <c r="A8" s="39">
        <v>2</v>
      </c>
      <c r="B8" s="40" t="s">
        <v>21</v>
      </c>
      <c r="C8" s="1">
        <v>2</v>
      </c>
      <c r="D8" s="41">
        <v>1.266</v>
      </c>
      <c r="E8" s="42">
        <v>19.2</v>
      </c>
    </row>
    <row r="9" spans="1:9" x14ac:dyDescent="0.25">
      <c r="A9" s="39">
        <v>2</v>
      </c>
      <c r="B9" s="40" t="s">
        <v>21</v>
      </c>
      <c r="C9" s="1">
        <v>3</v>
      </c>
      <c r="D9" s="41">
        <v>1.252</v>
      </c>
      <c r="E9" s="42">
        <v>18.8</v>
      </c>
    </row>
    <row r="10" spans="1:9" x14ac:dyDescent="0.25">
      <c r="A10" s="39">
        <v>2</v>
      </c>
      <c r="B10" s="40" t="s">
        <v>21</v>
      </c>
      <c r="C10" s="1">
        <v>4</v>
      </c>
      <c r="D10" s="41">
        <v>1.3619999999999999</v>
      </c>
      <c r="E10" s="42">
        <v>18.8</v>
      </c>
    </row>
    <row r="11" spans="1:9" x14ac:dyDescent="0.25">
      <c r="A11" s="39">
        <v>2</v>
      </c>
      <c r="B11" s="40" t="s">
        <v>21</v>
      </c>
      <c r="C11" s="1">
        <v>5</v>
      </c>
      <c r="D11" s="41">
        <v>1.31</v>
      </c>
      <c r="E11" s="42">
        <v>18.2</v>
      </c>
    </row>
    <row r="12" spans="1:9" x14ac:dyDescent="0.25">
      <c r="A12" s="39">
        <v>3</v>
      </c>
      <c r="B12" s="1" t="s">
        <v>25</v>
      </c>
      <c r="C12" s="1">
        <v>1</v>
      </c>
      <c r="D12" s="41">
        <v>1.212</v>
      </c>
      <c r="E12" s="42">
        <v>19.399999999999999</v>
      </c>
    </row>
    <row r="13" spans="1:9" x14ac:dyDescent="0.25">
      <c r="A13" s="39">
        <v>3</v>
      </c>
      <c r="B13" s="1" t="s">
        <v>25</v>
      </c>
      <c r="C13" s="1">
        <v>2</v>
      </c>
      <c r="D13" s="41">
        <v>1.256</v>
      </c>
      <c r="E13" s="42">
        <v>19.2</v>
      </c>
    </row>
    <row r="14" spans="1:9" x14ac:dyDescent="0.25">
      <c r="A14" s="39">
        <v>3</v>
      </c>
      <c r="B14" s="1" t="s">
        <v>25</v>
      </c>
      <c r="C14" s="1">
        <v>3</v>
      </c>
      <c r="D14" s="41">
        <v>1.0740000000000001</v>
      </c>
      <c r="E14" s="42">
        <v>18.2</v>
      </c>
    </row>
    <row r="15" spans="1:9" x14ac:dyDescent="0.25">
      <c r="A15" s="39">
        <v>3</v>
      </c>
      <c r="B15" s="1" t="s">
        <v>25</v>
      </c>
      <c r="C15" s="1">
        <v>4</v>
      </c>
      <c r="D15" s="41">
        <v>1.3819999999999999</v>
      </c>
      <c r="E15" s="42">
        <v>18.8</v>
      </c>
    </row>
    <row r="16" spans="1:9" x14ac:dyDescent="0.25">
      <c r="A16" s="39">
        <v>3</v>
      </c>
      <c r="B16" s="1" t="s">
        <v>25</v>
      </c>
      <c r="C16" s="1">
        <v>5</v>
      </c>
      <c r="D16" s="41">
        <v>1.3640000000000001</v>
      </c>
      <c r="E16" s="42">
        <v>18.2</v>
      </c>
    </row>
    <row r="17" spans="1:5" x14ac:dyDescent="0.25">
      <c r="A17" s="39">
        <v>4</v>
      </c>
      <c r="B17" s="1" t="s">
        <v>40</v>
      </c>
      <c r="C17" s="1">
        <v>1</v>
      </c>
      <c r="D17" s="41">
        <v>0.98</v>
      </c>
      <c r="E17" s="42">
        <v>22</v>
      </c>
    </row>
    <row r="18" spans="1:5" x14ac:dyDescent="0.25">
      <c r="A18" s="39">
        <v>4</v>
      </c>
      <c r="B18" s="1" t="s">
        <v>40</v>
      </c>
      <c r="C18" s="1">
        <v>2</v>
      </c>
      <c r="D18" s="41">
        <v>1.0979999999999999</v>
      </c>
      <c r="E18" s="42">
        <v>22.4</v>
      </c>
    </row>
    <row r="19" spans="1:5" x14ac:dyDescent="0.25">
      <c r="A19" s="39">
        <v>4</v>
      </c>
      <c r="B19" s="1" t="s">
        <v>40</v>
      </c>
      <c r="C19" s="1">
        <v>3</v>
      </c>
      <c r="D19" s="41">
        <v>1.0740000000000001</v>
      </c>
      <c r="E19" s="42">
        <v>23.4</v>
      </c>
    </row>
    <row r="20" spans="1:5" x14ac:dyDescent="0.25">
      <c r="A20" s="39">
        <v>4</v>
      </c>
      <c r="B20" s="1" t="s">
        <v>40</v>
      </c>
      <c r="C20" s="1">
        <v>4</v>
      </c>
      <c r="D20" s="41">
        <v>1.012</v>
      </c>
      <c r="E20" s="42">
        <v>24.2</v>
      </c>
    </row>
    <row r="21" spans="1:5" x14ac:dyDescent="0.25">
      <c r="A21" s="39">
        <v>4</v>
      </c>
      <c r="B21" s="1" t="s">
        <v>40</v>
      </c>
      <c r="C21" s="1">
        <v>5</v>
      </c>
      <c r="D21" s="41">
        <v>1.286</v>
      </c>
      <c r="E21" s="42">
        <v>23.2</v>
      </c>
    </row>
    <row r="22" spans="1:5" x14ac:dyDescent="0.25">
      <c r="A22" s="39">
        <v>5</v>
      </c>
      <c r="B22" s="1" t="s">
        <v>23</v>
      </c>
      <c r="C22" s="1">
        <v>1</v>
      </c>
      <c r="D22" s="41">
        <v>1.194</v>
      </c>
      <c r="E22" s="42">
        <v>18.8</v>
      </c>
    </row>
    <row r="23" spans="1:5" x14ac:dyDescent="0.25">
      <c r="A23" s="39">
        <v>5</v>
      </c>
      <c r="B23" s="1" t="s">
        <v>23</v>
      </c>
      <c r="C23" s="1">
        <v>2</v>
      </c>
      <c r="D23" s="41">
        <v>1.246</v>
      </c>
      <c r="E23" s="42">
        <v>18.600000000000001</v>
      </c>
    </row>
    <row r="24" spans="1:5" x14ac:dyDescent="0.25">
      <c r="A24" s="39">
        <v>5</v>
      </c>
      <c r="B24" s="1" t="s">
        <v>23</v>
      </c>
      <c r="C24" s="1">
        <v>3</v>
      </c>
      <c r="D24" s="41">
        <v>1.43</v>
      </c>
      <c r="E24" s="42">
        <v>18.399999999999999</v>
      </c>
    </row>
    <row r="25" spans="1:5" x14ac:dyDescent="0.25">
      <c r="A25" s="39">
        <v>5</v>
      </c>
      <c r="B25" s="1" t="s">
        <v>23</v>
      </c>
      <c r="C25" s="1">
        <v>4</v>
      </c>
      <c r="D25" s="41">
        <v>1.21</v>
      </c>
      <c r="E25" s="42">
        <v>18.600000000000001</v>
      </c>
    </row>
    <row r="26" spans="1:5" x14ac:dyDescent="0.25">
      <c r="A26" s="39">
        <v>5</v>
      </c>
      <c r="B26" s="1" t="s">
        <v>23</v>
      </c>
      <c r="C26" s="1">
        <v>5</v>
      </c>
      <c r="D26" s="41">
        <v>1.27</v>
      </c>
      <c r="E26" s="42">
        <v>18</v>
      </c>
    </row>
    <row r="27" spans="1:5" x14ac:dyDescent="0.25">
      <c r="A27" s="39">
        <v>6</v>
      </c>
      <c r="B27" s="1" t="s">
        <v>41</v>
      </c>
      <c r="C27" s="1">
        <v>1</v>
      </c>
      <c r="D27" s="41">
        <v>0.88</v>
      </c>
      <c r="E27" s="42">
        <v>21.2</v>
      </c>
    </row>
    <row r="28" spans="1:5" x14ac:dyDescent="0.25">
      <c r="A28" s="39">
        <v>6</v>
      </c>
      <c r="B28" s="1" t="s">
        <v>41</v>
      </c>
      <c r="C28" s="1">
        <v>2</v>
      </c>
      <c r="D28" s="41">
        <v>1.018</v>
      </c>
      <c r="E28" s="42">
        <v>23</v>
      </c>
    </row>
    <row r="29" spans="1:5" x14ac:dyDescent="0.25">
      <c r="A29" s="39">
        <v>6</v>
      </c>
      <c r="B29" s="1" t="s">
        <v>41</v>
      </c>
      <c r="C29" s="1">
        <v>3</v>
      </c>
      <c r="D29" s="41">
        <v>1.1599999999999999</v>
      </c>
      <c r="E29" s="42">
        <v>23.6</v>
      </c>
    </row>
    <row r="30" spans="1:5" x14ac:dyDescent="0.25">
      <c r="A30" s="39">
        <v>6</v>
      </c>
      <c r="B30" s="1" t="s">
        <v>41</v>
      </c>
      <c r="C30" s="1">
        <v>4</v>
      </c>
      <c r="D30" s="41">
        <v>1.036</v>
      </c>
      <c r="E30" s="42">
        <v>22.6</v>
      </c>
    </row>
    <row r="31" spans="1:5" x14ac:dyDescent="0.25">
      <c r="A31" s="39">
        <v>6</v>
      </c>
      <c r="B31" s="1" t="s">
        <v>41</v>
      </c>
      <c r="C31" s="1">
        <v>5</v>
      </c>
      <c r="D31" s="41">
        <v>1.0780000000000001</v>
      </c>
      <c r="E31" s="42">
        <v>22.6</v>
      </c>
    </row>
    <row r="32" spans="1:5" x14ac:dyDescent="0.25">
      <c r="A32" s="39">
        <v>7</v>
      </c>
      <c r="B32" s="1" t="s">
        <v>37</v>
      </c>
      <c r="C32" s="1">
        <v>1</v>
      </c>
      <c r="D32" s="41">
        <v>1.08</v>
      </c>
      <c r="E32" s="42">
        <v>20.5</v>
      </c>
    </row>
    <row r="33" spans="1:5" x14ac:dyDescent="0.25">
      <c r="A33" s="39">
        <v>7</v>
      </c>
      <c r="B33" s="1" t="s">
        <v>37</v>
      </c>
      <c r="C33" s="1">
        <v>2</v>
      </c>
      <c r="D33" s="41">
        <v>1.0880000000000001</v>
      </c>
      <c r="E33" s="42">
        <v>21</v>
      </c>
    </row>
    <row r="34" spans="1:5" x14ac:dyDescent="0.25">
      <c r="A34" s="39">
        <v>7</v>
      </c>
      <c r="B34" s="1" t="s">
        <v>37</v>
      </c>
      <c r="C34" s="1">
        <v>3</v>
      </c>
      <c r="D34" s="41">
        <v>1.1540000000000001</v>
      </c>
      <c r="E34" s="42">
        <v>20</v>
      </c>
    </row>
    <row r="35" spans="1:5" x14ac:dyDescent="0.25">
      <c r="A35" s="39">
        <v>7</v>
      </c>
      <c r="B35" s="1" t="s">
        <v>37</v>
      </c>
      <c r="C35" s="1">
        <v>4</v>
      </c>
      <c r="D35" s="41">
        <v>1.1659999999999999</v>
      </c>
      <c r="E35" s="42">
        <v>20</v>
      </c>
    </row>
    <row r="36" spans="1:5" x14ac:dyDescent="0.25">
      <c r="A36" s="39">
        <v>7</v>
      </c>
      <c r="B36" s="1" t="s">
        <v>37</v>
      </c>
      <c r="C36" s="1">
        <v>5</v>
      </c>
      <c r="D36" s="41">
        <v>1.1359999999999999</v>
      </c>
      <c r="E36" s="42">
        <v>20.399999999999999</v>
      </c>
    </row>
    <row r="37" spans="1:5" x14ac:dyDescent="0.25">
      <c r="A37" s="39">
        <v>8</v>
      </c>
      <c r="B37" s="44" t="s">
        <v>34</v>
      </c>
      <c r="C37" s="1">
        <v>1</v>
      </c>
      <c r="D37" s="41">
        <v>1.1079999999999999</v>
      </c>
      <c r="E37" s="45">
        <v>22.2</v>
      </c>
    </row>
    <row r="38" spans="1:5" x14ac:dyDescent="0.25">
      <c r="A38" s="39">
        <v>8</v>
      </c>
      <c r="B38" s="44" t="s">
        <v>34</v>
      </c>
      <c r="C38" s="1">
        <v>2</v>
      </c>
      <c r="D38" s="41">
        <v>1.29</v>
      </c>
      <c r="E38" s="45">
        <v>21</v>
      </c>
    </row>
    <row r="39" spans="1:5" x14ac:dyDescent="0.25">
      <c r="A39" s="39">
        <v>8</v>
      </c>
      <c r="B39" s="44" t="s">
        <v>34</v>
      </c>
      <c r="C39" s="1">
        <v>3</v>
      </c>
      <c r="D39" s="41">
        <v>1.0580000000000001</v>
      </c>
      <c r="E39" s="45">
        <v>21.2</v>
      </c>
    </row>
    <row r="40" spans="1:5" x14ac:dyDescent="0.25">
      <c r="A40" s="39">
        <v>8</v>
      </c>
      <c r="B40" s="44" t="s">
        <v>34</v>
      </c>
      <c r="C40" s="1">
        <v>4</v>
      </c>
      <c r="D40" s="41">
        <v>1.1020000000000001</v>
      </c>
      <c r="E40" s="45">
        <v>19.8</v>
      </c>
    </row>
    <row r="41" spans="1:5" x14ac:dyDescent="0.25">
      <c r="A41" s="39">
        <v>8</v>
      </c>
      <c r="B41" s="44" t="s">
        <v>34</v>
      </c>
      <c r="C41" s="1">
        <v>5</v>
      </c>
      <c r="D41" s="41">
        <v>1.28</v>
      </c>
      <c r="E41" s="45">
        <v>21.2</v>
      </c>
    </row>
    <row r="42" spans="1:5" x14ac:dyDescent="0.25">
      <c r="A42" s="39">
        <v>9</v>
      </c>
      <c r="B42" s="1" t="s">
        <v>17</v>
      </c>
      <c r="C42" s="1">
        <v>1</v>
      </c>
      <c r="D42" s="41">
        <v>1.3619999999999999</v>
      </c>
      <c r="E42" s="42">
        <v>17.8</v>
      </c>
    </row>
    <row r="43" spans="1:5" x14ac:dyDescent="0.25">
      <c r="A43" s="39">
        <v>9</v>
      </c>
      <c r="B43" s="1" t="s">
        <v>17</v>
      </c>
      <c r="C43" s="1">
        <v>2</v>
      </c>
      <c r="D43" s="41">
        <v>1.218</v>
      </c>
      <c r="E43" s="42">
        <v>17.2</v>
      </c>
    </row>
    <row r="44" spans="1:5" x14ac:dyDescent="0.25">
      <c r="A44" s="39">
        <v>9</v>
      </c>
      <c r="B44" s="1" t="s">
        <v>17</v>
      </c>
      <c r="C44" s="1">
        <v>3</v>
      </c>
      <c r="D44" s="41">
        <v>1.3519999999999999</v>
      </c>
      <c r="E44" s="42">
        <v>18</v>
      </c>
    </row>
    <row r="45" spans="1:5" x14ac:dyDescent="0.25">
      <c r="A45" s="39">
        <v>9</v>
      </c>
      <c r="B45" s="1" t="s">
        <v>17</v>
      </c>
      <c r="C45" s="1">
        <v>4</v>
      </c>
      <c r="D45" s="41">
        <v>1.298</v>
      </c>
      <c r="E45" s="42">
        <v>18.399999999999999</v>
      </c>
    </row>
    <row r="46" spans="1:5" x14ac:dyDescent="0.25">
      <c r="A46" s="39">
        <v>9</v>
      </c>
      <c r="B46" s="1" t="s">
        <v>17</v>
      </c>
      <c r="C46" s="1">
        <v>5</v>
      </c>
      <c r="D46" s="41">
        <v>1.286</v>
      </c>
      <c r="E46" s="42">
        <v>18</v>
      </c>
    </row>
    <row r="47" spans="1:5" x14ac:dyDescent="0.25">
      <c r="A47" s="39">
        <v>10</v>
      </c>
      <c r="B47" s="1" t="s">
        <v>18</v>
      </c>
      <c r="C47" s="1">
        <v>1</v>
      </c>
      <c r="D47" s="41">
        <v>1.3840000000000001</v>
      </c>
      <c r="E47" s="42">
        <v>17.2</v>
      </c>
    </row>
    <row r="48" spans="1:5" x14ac:dyDescent="0.25">
      <c r="A48" s="39">
        <v>10</v>
      </c>
      <c r="B48" s="1" t="s">
        <v>18</v>
      </c>
      <c r="C48" s="1">
        <v>2</v>
      </c>
      <c r="D48" s="41">
        <v>1.3280000000000001</v>
      </c>
      <c r="E48" s="42">
        <v>18</v>
      </c>
    </row>
    <row r="49" spans="1:16" x14ac:dyDescent="0.25">
      <c r="A49" s="39">
        <v>10</v>
      </c>
      <c r="B49" s="1" t="s">
        <v>18</v>
      </c>
      <c r="C49" s="1">
        <v>3</v>
      </c>
      <c r="D49" s="41">
        <v>1.3919999999999999</v>
      </c>
      <c r="E49" s="42">
        <v>18.8</v>
      </c>
    </row>
    <row r="50" spans="1:16" x14ac:dyDescent="0.25">
      <c r="A50" s="39">
        <v>10</v>
      </c>
      <c r="B50" s="1" t="s">
        <v>18</v>
      </c>
      <c r="C50" s="1">
        <v>4</v>
      </c>
      <c r="D50" s="41">
        <v>1.3019999999999998</v>
      </c>
      <c r="E50" s="42">
        <v>16.600000000000001</v>
      </c>
    </row>
    <row r="51" spans="1:16" x14ac:dyDescent="0.25">
      <c r="A51" s="39">
        <v>10</v>
      </c>
      <c r="B51" s="1" t="s">
        <v>18</v>
      </c>
      <c r="C51" s="1">
        <v>5</v>
      </c>
      <c r="D51" s="41">
        <v>1.0959999999999999</v>
      </c>
      <c r="E51" s="42">
        <v>17.2</v>
      </c>
    </row>
    <row r="52" spans="1:16" x14ac:dyDescent="0.25">
      <c r="A52" s="39">
        <v>11</v>
      </c>
      <c r="B52" s="1" t="s">
        <v>32</v>
      </c>
      <c r="C52" s="1">
        <v>1</v>
      </c>
      <c r="D52" s="41">
        <v>1.1599999999999999</v>
      </c>
      <c r="E52" s="42">
        <v>17.2</v>
      </c>
    </row>
    <row r="53" spans="1:16" x14ac:dyDescent="0.25">
      <c r="A53" s="39">
        <v>11</v>
      </c>
      <c r="B53" s="1" t="s">
        <v>32</v>
      </c>
      <c r="C53" s="1">
        <v>2</v>
      </c>
      <c r="D53" s="41">
        <v>1.276</v>
      </c>
      <c r="E53" s="42">
        <v>18.2</v>
      </c>
    </row>
    <row r="54" spans="1:16" x14ac:dyDescent="0.25">
      <c r="A54" s="39">
        <v>11</v>
      </c>
      <c r="B54" s="1" t="s">
        <v>32</v>
      </c>
      <c r="C54" s="1">
        <v>3</v>
      </c>
      <c r="D54" s="41">
        <v>1.19</v>
      </c>
      <c r="E54" s="42">
        <v>17.8</v>
      </c>
    </row>
    <row r="55" spans="1:16" x14ac:dyDescent="0.25">
      <c r="A55" s="39">
        <v>11</v>
      </c>
      <c r="B55" s="1" t="s">
        <v>32</v>
      </c>
      <c r="C55" s="1">
        <v>4</v>
      </c>
      <c r="D55" s="41">
        <v>1.4219999999999999</v>
      </c>
      <c r="E55" s="42">
        <v>18.2</v>
      </c>
    </row>
    <row r="56" spans="1:16" x14ac:dyDescent="0.25">
      <c r="A56" s="39">
        <v>11</v>
      </c>
      <c r="B56" s="1" t="s">
        <v>32</v>
      </c>
      <c r="C56" s="1">
        <v>5</v>
      </c>
      <c r="D56" s="41">
        <v>0.90599999999999992</v>
      </c>
      <c r="E56" s="42">
        <v>17.600000000000001</v>
      </c>
    </row>
    <row r="57" spans="1:16" x14ac:dyDescent="0.25">
      <c r="A57" s="39">
        <v>12</v>
      </c>
      <c r="B57" s="1" t="s">
        <v>39</v>
      </c>
      <c r="C57" s="1">
        <v>1</v>
      </c>
      <c r="D57" s="41">
        <v>0.95599999999999996</v>
      </c>
      <c r="E57" s="42">
        <v>21</v>
      </c>
    </row>
    <row r="58" spans="1:16" x14ac:dyDescent="0.25">
      <c r="A58" s="39">
        <v>12</v>
      </c>
      <c r="B58" s="1" t="s">
        <v>39</v>
      </c>
      <c r="C58" s="1">
        <v>2</v>
      </c>
      <c r="D58" s="41">
        <v>1.044</v>
      </c>
      <c r="E58" s="42">
        <v>22.8</v>
      </c>
    </row>
    <row r="59" spans="1:16" x14ac:dyDescent="0.25">
      <c r="A59" s="39">
        <v>12</v>
      </c>
      <c r="B59" s="1" t="s">
        <v>39</v>
      </c>
      <c r="C59" s="1">
        <v>3</v>
      </c>
      <c r="D59" s="41">
        <v>1.0880000000000001</v>
      </c>
      <c r="E59" s="42">
        <v>24</v>
      </c>
    </row>
    <row r="60" spans="1:16" x14ac:dyDescent="0.25">
      <c r="A60" s="39">
        <v>12</v>
      </c>
      <c r="B60" s="1" t="s">
        <v>39</v>
      </c>
      <c r="C60" s="1">
        <v>4</v>
      </c>
      <c r="D60" s="41">
        <v>1.218</v>
      </c>
      <c r="E60" s="42">
        <v>23.6</v>
      </c>
    </row>
    <row r="61" spans="1:16" x14ac:dyDescent="0.25">
      <c r="A61" s="39">
        <v>12</v>
      </c>
      <c r="B61" s="1" t="s">
        <v>39</v>
      </c>
      <c r="C61" s="1">
        <v>5</v>
      </c>
      <c r="D61" s="41">
        <v>1.1719999999999999</v>
      </c>
      <c r="E61" s="42">
        <v>24</v>
      </c>
    </row>
    <row r="62" spans="1:16" x14ac:dyDescent="0.25">
      <c r="A62" s="39">
        <v>13</v>
      </c>
      <c r="B62" s="1" t="s">
        <v>22</v>
      </c>
      <c r="C62" s="1">
        <v>1</v>
      </c>
      <c r="D62" s="41">
        <v>1.2819999999999998</v>
      </c>
      <c r="E62" s="42">
        <v>20</v>
      </c>
    </row>
    <row r="63" spans="1:16" x14ac:dyDescent="0.25">
      <c r="A63" s="39">
        <v>13</v>
      </c>
      <c r="B63" s="1" t="s">
        <v>22</v>
      </c>
      <c r="C63" s="1">
        <v>2</v>
      </c>
      <c r="D63" s="41">
        <v>1.29</v>
      </c>
      <c r="E63" s="42">
        <v>18.8</v>
      </c>
    </row>
    <row r="64" spans="1:16" x14ac:dyDescent="0.25">
      <c r="A64" s="39">
        <v>13</v>
      </c>
      <c r="B64" s="1" t="s">
        <v>22</v>
      </c>
      <c r="C64" s="1">
        <v>3</v>
      </c>
      <c r="D64" s="41">
        <v>1.284</v>
      </c>
      <c r="E64" s="42">
        <v>20</v>
      </c>
      <c r="J64"/>
      <c r="K64"/>
      <c r="L64"/>
      <c r="M64"/>
      <c r="N64"/>
      <c r="O64"/>
      <c r="P64"/>
    </row>
    <row r="65" spans="1:16" x14ac:dyDescent="0.25">
      <c r="A65" s="39">
        <v>13</v>
      </c>
      <c r="B65" s="1" t="s">
        <v>22</v>
      </c>
      <c r="C65" s="1">
        <v>4</v>
      </c>
      <c r="D65" s="41">
        <v>1.26</v>
      </c>
      <c r="E65" s="42">
        <v>20.2</v>
      </c>
      <c r="J65"/>
      <c r="K65"/>
      <c r="L65"/>
      <c r="M65"/>
      <c r="N65"/>
      <c r="O65"/>
      <c r="P65"/>
    </row>
    <row r="66" spans="1:16" ht="15.75" thickBot="1" x14ac:dyDescent="0.3">
      <c r="A66" s="39">
        <v>13</v>
      </c>
      <c r="B66" s="1" t="s">
        <v>22</v>
      </c>
      <c r="C66" s="1">
        <v>5</v>
      </c>
      <c r="D66" s="41">
        <v>1.298</v>
      </c>
      <c r="E66" s="42">
        <v>19.8</v>
      </c>
      <c r="J66"/>
      <c r="K66"/>
      <c r="L66"/>
      <c r="M66"/>
      <c r="N66"/>
      <c r="O66"/>
      <c r="P66"/>
    </row>
    <row r="67" spans="1:16" ht="15.75" thickBot="1" x14ac:dyDescent="0.3">
      <c r="A67" s="39">
        <v>14</v>
      </c>
      <c r="B67" s="46" t="s">
        <v>35</v>
      </c>
      <c r="C67" s="1">
        <v>1</v>
      </c>
      <c r="D67" s="41">
        <v>1.258</v>
      </c>
      <c r="E67" s="47">
        <v>20.2</v>
      </c>
      <c r="J67"/>
      <c r="K67"/>
      <c r="L67"/>
      <c r="M67"/>
      <c r="N67"/>
      <c r="O67"/>
      <c r="P67"/>
    </row>
    <row r="68" spans="1:16" ht="15.75" thickBot="1" x14ac:dyDescent="0.3">
      <c r="A68" s="39">
        <v>14</v>
      </c>
      <c r="B68" s="46" t="s">
        <v>35</v>
      </c>
      <c r="C68" s="1">
        <v>2</v>
      </c>
      <c r="D68" s="41">
        <v>1.1819999999999999</v>
      </c>
      <c r="E68" s="47">
        <v>20.5</v>
      </c>
      <c r="J68"/>
      <c r="K68"/>
      <c r="L68"/>
      <c r="M68"/>
      <c r="N68"/>
      <c r="O68"/>
      <c r="P68"/>
    </row>
    <row r="69" spans="1:16" ht="15.75" thickBot="1" x14ac:dyDescent="0.3">
      <c r="A69" s="39">
        <v>14</v>
      </c>
      <c r="B69" s="46" t="s">
        <v>35</v>
      </c>
      <c r="C69" s="1">
        <v>3</v>
      </c>
      <c r="D69" s="41">
        <v>0.88</v>
      </c>
      <c r="E69" s="47">
        <v>19.399999999999999</v>
      </c>
      <c r="J69"/>
      <c r="K69"/>
      <c r="L69"/>
      <c r="M69"/>
      <c r="N69"/>
      <c r="O69"/>
      <c r="P69"/>
    </row>
    <row r="70" spans="1:16" ht="15.75" thickBot="1" x14ac:dyDescent="0.3">
      <c r="A70" s="39">
        <v>14</v>
      </c>
      <c r="B70" s="46" t="s">
        <v>35</v>
      </c>
      <c r="C70" s="1">
        <v>4</v>
      </c>
      <c r="D70" s="41">
        <v>1.038</v>
      </c>
      <c r="E70" s="47">
        <v>22.4</v>
      </c>
      <c r="J70"/>
      <c r="K70"/>
      <c r="L70"/>
      <c r="M70"/>
      <c r="N70"/>
      <c r="O70"/>
      <c r="P70"/>
    </row>
    <row r="71" spans="1:16" x14ac:dyDescent="0.25">
      <c r="A71" s="39">
        <v>14</v>
      </c>
      <c r="B71" s="46" t="s">
        <v>35</v>
      </c>
      <c r="C71" s="1">
        <v>5</v>
      </c>
      <c r="D71" s="41">
        <v>1.268</v>
      </c>
      <c r="E71" s="47">
        <v>21.4</v>
      </c>
      <c r="J71"/>
      <c r="K71"/>
      <c r="L71"/>
      <c r="M71"/>
      <c r="N71"/>
      <c r="O71"/>
      <c r="P71"/>
    </row>
    <row r="72" spans="1:16" x14ac:dyDescent="0.25">
      <c r="A72" s="39">
        <v>15</v>
      </c>
      <c r="B72" s="1" t="s">
        <v>30</v>
      </c>
      <c r="C72" s="1">
        <v>1</v>
      </c>
      <c r="D72" s="41">
        <v>1.208</v>
      </c>
      <c r="E72" s="42">
        <v>19.399999999999999</v>
      </c>
      <c r="J72"/>
      <c r="K72"/>
      <c r="L72"/>
      <c r="M72"/>
      <c r="N72"/>
      <c r="O72"/>
      <c r="P72"/>
    </row>
    <row r="73" spans="1:16" x14ac:dyDescent="0.25">
      <c r="A73" s="39">
        <v>15</v>
      </c>
      <c r="B73" s="1" t="s">
        <v>30</v>
      </c>
      <c r="C73" s="1">
        <v>2</v>
      </c>
      <c r="D73" s="41">
        <v>1.1459999999999999</v>
      </c>
      <c r="E73" s="42">
        <v>18.399999999999999</v>
      </c>
      <c r="J73"/>
      <c r="K73"/>
      <c r="L73"/>
      <c r="M73"/>
      <c r="N73"/>
      <c r="O73"/>
      <c r="P73"/>
    </row>
    <row r="74" spans="1:16" x14ac:dyDescent="0.25">
      <c r="A74" s="39">
        <v>15</v>
      </c>
      <c r="B74" s="1" t="s">
        <v>30</v>
      </c>
      <c r="C74" s="1">
        <v>3</v>
      </c>
      <c r="D74" s="41">
        <v>1.202</v>
      </c>
      <c r="E74" s="42">
        <v>17.600000000000001</v>
      </c>
      <c r="J74"/>
      <c r="K74"/>
      <c r="L74"/>
      <c r="M74"/>
      <c r="N74"/>
      <c r="O74"/>
      <c r="P74"/>
    </row>
    <row r="75" spans="1:16" x14ac:dyDescent="0.25">
      <c r="A75" s="39">
        <v>15</v>
      </c>
      <c r="B75" s="1" t="s">
        <v>30</v>
      </c>
      <c r="C75" s="1">
        <v>4</v>
      </c>
      <c r="D75" s="41">
        <v>1.1100000000000001</v>
      </c>
      <c r="E75" s="42">
        <v>16.8</v>
      </c>
      <c r="J75"/>
      <c r="K75"/>
      <c r="L75"/>
      <c r="M75"/>
      <c r="N75"/>
      <c r="O75"/>
      <c r="P75"/>
    </row>
    <row r="76" spans="1:16" x14ac:dyDescent="0.25">
      <c r="A76" s="39">
        <v>15</v>
      </c>
      <c r="B76" s="1" t="s">
        <v>30</v>
      </c>
      <c r="C76" s="1">
        <v>5</v>
      </c>
      <c r="D76" s="41">
        <v>1.3419999999999999</v>
      </c>
      <c r="E76" s="42">
        <v>18</v>
      </c>
    </row>
    <row r="77" spans="1:16" ht="15.75" thickBot="1" x14ac:dyDescent="0.3">
      <c r="A77" s="39">
        <v>16</v>
      </c>
      <c r="B77" s="48" t="s">
        <v>19</v>
      </c>
      <c r="C77" s="1">
        <v>1</v>
      </c>
      <c r="D77" s="41">
        <v>1.18</v>
      </c>
      <c r="E77" s="49">
        <v>17.2</v>
      </c>
    </row>
    <row r="78" spans="1:16" ht="15.75" thickBot="1" x14ac:dyDescent="0.3">
      <c r="A78" s="39">
        <v>16</v>
      </c>
      <c r="B78" s="48" t="s">
        <v>19</v>
      </c>
      <c r="C78" s="1">
        <v>2</v>
      </c>
      <c r="D78" s="41">
        <v>1.3659999999999999</v>
      </c>
      <c r="E78" s="49">
        <v>18</v>
      </c>
    </row>
    <row r="79" spans="1:16" ht="15.75" thickBot="1" x14ac:dyDescent="0.3">
      <c r="A79" s="39">
        <v>16</v>
      </c>
      <c r="B79" s="48" t="s">
        <v>19</v>
      </c>
      <c r="C79" s="1">
        <v>3</v>
      </c>
      <c r="D79" s="41">
        <v>1.3980000000000001</v>
      </c>
      <c r="E79" s="49">
        <v>18</v>
      </c>
    </row>
    <row r="80" spans="1:16" ht="15.75" thickBot="1" x14ac:dyDescent="0.3">
      <c r="A80" s="39">
        <v>16</v>
      </c>
      <c r="B80" s="48" t="s">
        <v>19</v>
      </c>
      <c r="C80" s="1">
        <v>4</v>
      </c>
      <c r="D80" s="41">
        <v>1.288</v>
      </c>
      <c r="E80" s="49">
        <v>17.8</v>
      </c>
    </row>
    <row r="81" spans="1:5" ht="15.75" thickBot="1" x14ac:dyDescent="0.3">
      <c r="A81" s="39">
        <v>16</v>
      </c>
      <c r="B81" s="48" t="s">
        <v>19</v>
      </c>
      <c r="C81" s="1">
        <v>5</v>
      </c>
      <c r="D81" s="41">
        <v>1.24</v>
      </c>
      <c r="E81" s="49">
        <v>17.8</v>
      </c>
    </row>
    <row r="82" spans="1:5" x14ac:dyDescent="0.25">
      <c r="A82" s="39">
        <v>17</v>
      </c>
      <c r="B82" s="1" t="s">
        <v>27</v>
      </c>
      <c r="C82" s="1">
        <v>1</v>
      </c>
      <c r="D82" s="41">
        <v>1.1359999999999999</v>
      </c>
      <c r="E82" s="42">
        <v>18.600000000000001</v>
      </c>
    </row>
    <row r="83" spans="1:5" x14ac:dyDescent="0.25">
      <c r="A83" s="39">
        <v>17</v>
      </c>
      <c r="B83" s="1" t="s">
        <v>27</v>
      </c>
      <c r="C83" s="1">
        <v>2</v>
      </c>
      <c r="D83" s="41">
        <v>1.214</v>
      </c>
      <c r="E83" s="42">
        <v>19.2</v>
      </c>
    </row>
    <row r="84" spans="1:5" x14ac:dyDescent="0.25">
      <c r="A84" s="39">
        <v>17</v>
      </c>
      <c r="B84" s="1" t="s">
        <v>27</v>
      </c>
      <c r="C84" s="1">
        <v>3</v>
      </c>
      <c r="D84" s="41">
        <v>1.32</v>
      </c>
      <c r="E84" s="42">
        <v>18.8</v>
      </c>
    </row>
    <row r="85" spans="1:5" x14ac:dyDescent="0.25">
      <c r="A85" s="39">
        <v>17</v>
      </c>
      <c r="B85" s="1" t="s">
        <v>27</v>
      </c>
      <c r="C85" s="1">
        <v>4</v>
      </c>
      <c r="D85" s="41">
        <v>1.3280000000000001</v>
      </c>
      <c r="E85" s="42">
        <v>18.399999999999999</v>
      </c>
    </row>
    <row r="86" spans="1:5" ht="15.75" thickBot="1" x14ac:dyDescent="0.3">
      <c r="A86" s="39">
        <v>17</v>
      </c>
      <c r="B86" s="1" t="s">
        <v>27</v>
      </c>
      <c r="C86" s="1">
        <v>5</v>
      </c>
      <c r="D86" s="41">
        <v>1.28</v>
      </c>
      <c r="E86" s="42">
        <v>18.8</v>
      </c>
    </row>
    <row r="87" spans="1:5" ht="15.75" thickBot="1" x14ac:dyDescent="0.3">
      <c r="A87" s="39">
        <v>18</v>
      </c>
      <c r="B87" s="46" t="s">
        <v>45</v>
      </c>
      <c r="C87" s="1">
        <v>1</v>
      </c>
      <c r="D87" s="41">
        <v>0.99400000000000011</v>
      </c>
      <c r="E87" s="47">
        <v>22</v>
      </c>
    </row>
    <row r="88" spans="1:5" ht="15.75" thickBot="1" x14ac:dyDescent="0.3">
      <c r="A88" s="39">
        <v>18</v>
      </c>
      <c r="B88" s="46" t="s">
        <v>45</v>
      </c>
      <c r="C88" s="1">
        <v>2</v>
      </c>
      <c r="D88" s="41">
        <v>0.94599999999999995</v>
      </c>
      <c r="E88" s="47">
        <v>21.8</v>
      </c>
    </row>
    <row r="89" spans="1:5" ht="15.75" thickBot="1" x14ac:dyDescent="0.3">
      <c r="A89" s="39">
        <v>18</v>
      </c>
      <c r="B89" s="46" t="s">
        <v>45</v>
      </c>
      <c r="C89" s="1">
        <v>3</v>
      </c>
      <c r="D89" s="41">
        <v>1.02</v>
      </c>
      <c r="E89" s="47">
        <v>22.6</v>
      </c>
    </row>
    <row r="90" spans="1:5" ht="15.75" thickBot="1" x14ac:dyDescent="0.3">
      <c r="A90" s="39">
        <v>18</v>
      </c>
      <c r="B90" s="46" t="s">
        <v>45</v>
      </c>
      <c r="C90" s="1">
        <v>4</v>
      </c>
      <c r="D90" s="41">
        <v>1.0720000000000001</v>
      </c>
      <c r="E90" s="47">
        <v>23.4</v>
      </c>
    </row>
    <row r="91" spans="1:5" x14ac:dyDescent="0.25">
      <c r="A91" s="39">
        <v>18</v>
      </c>
      <c r="B91" s="46" t="s">
        <v>45</v>
      </c>
      <c r="C91" s="1">
        <v>5</v>
      </c>
      <c r="D91" s="41">
        <v>0.872</v>
      </c>
      <c r="E91" s="47">
        <v>23.4</v>
      </c>
    </row>
    <row r="92" spans="1:5" ht="15.75" thickBot="1" x14ac:dyDescent="0.3">
      <c r="A92" s="39">
        <v>19</v>
      </c>
      <c r="B92" s="48" t="s">
        <v>33</v>
      </c>
      <c r="C92" s="1">
        <v>1</v>
      </c>
      <c r="D92" s="41">
        <v>1.2</v>
      </c>
      <c r="E92" s="49">
        <v>20</v>
      </c>
    </row>
    <row r="93" spans="1:5" ht="15.75" thickBot="1" x14ac:dyDescent="0.3">
      <c r="A93" s="39">
        <v>19</v>
      </c>
      <c r="B93" s="48" t="s">
        <v>33</v>
      </c>
      <c r="C93" s="1">
        <v>2</v>
      </c>
      <c r="D93" s="41">
        <v>1.1559999999999999</v>
      </c>
      <c r="E93" s="49">
        <v>19.8</v>
      </c>
    </row>
    <row r="94" spans="1:5" ht="15.75" thickBot="1" x14ac:dyDescent="0.3">
      <c r="A94" s="39">
        <v>19</v>
      </c>
      <c r="B94" s="48" t="s">
        <v>33</v>
      </c>
      <c r="C94" s="1">
        <v>3</v>
      </c>
      <c r="D94" s="41">
        <v>1.1399999999999999</v>
      </c>
      <c r="E94" s="49">
        <v>20.399999999999999</v>
      </c>
    </row>
    <row r="95" spans="1:5" ht="15.75" thickBot="1" x14ac:dyDescent="0.3">
      <c r="A95" s="39">
        <v>19</v>
      </c>
      <c r="B95" s="48" t="s">
        <v>33</v>
      </c>
      <c r="C95" s="1">
        <v>4</v>
      </c>
      <c r="D95" s="41">
        <v>1.32</v>
      </c>
      <c r="E95" s="49">
        <v>20.6</v>
      </c>
    </row>
    <row r="96" spans="1:5" ht="15.75" thickBot="1" x14ac:dyDescent="0.3">
      <c r="A96" s="39">
        <v>19</v>
      </c>
      <c r="B96" s="48" t="s">
        <v>33</v>
      </c>
      <c r="C96" s="1">
        <v>5</v>
      </c>
      <c r="D96" s="41">
        <v>1.0959999999999999</v>
      </c>
      <c r="E96" s="49">
        <v>20</v>
      </c>
    </row>
    <row r="97" spans="1:5" x14ac:dyDescent="0.25">
      <c r="A97" s="39">
        <v>20</v>
      </c>
      <c r="B97" s="1" t="s">
        <v>38</v>
      </c>
      <c r="C97" s="1">
        <v>1</v>
      </c>
      <c r="D97" s="41">
        <v>1.2919999999999998</v>
      </c>
      <c r="E97" s="42">
        <v>21.4</v>
      </c>
    </row>
    <row r="98" spans="1:5" x14ac:dyDescent="0.25">
      <c r="A98" s="39">
        <v>20</v>
      </c>
      <c r="B98" s="1" t="s">
        <v>38</v>
      </c>
      <c r="C98" s="1">
        <v>2</v>
      </c>
      <c r="D98" s="41">
        <v>1.038</v>
      </c>
      <c r="E98" s="42">
        <v>20.6</v>
      </c>
    </row>
    <row r="99" spans="1:5" x14ac:dyDescent="0.25">
      <c r="A99" s="39">
        <v>20</v>
      </c>
      <c r="B99" s="1" t="s">
        <v>38</v>
      </c>
      <c r="C99" s="1">
        <v>3</v>
      </c>
      <c r="D99" s="41">
        <v>1.046</v>
      </c>
      <c r="E99" s="42">
        <v>20.2</v>
      </c>
    </row>
    <row r="100" spans="1:5" x14ac:dyDescent="0.25">
      <c r="A100" s="39">
        <v>20</v>
      </c>
      <c r="B100" s="1" t="s">
        <v>38</v>
      </c>
      <c r="C100" s="1">
        <v>4</v>
      </c>
      <c r="D100" s="41">
        <v>1.1000000000000001</v>
      </c>
      <c r="E100" s="42">
        <v>21.2</v>
      </c>
    </row>
    <row r="101" spans="1:5" x14ac:dyDescent="0.25">
      <c r="A101" s="39">
        <v>20</v>
      </c>
      <c r="B101" s="1" t="s">
        <v>38</v>
      </c>
      <c r="C101" s="1">
        <v>5</v>
      </c>
      <c r="D101" s="41">
        <v>1.028</v>
      </c>
      <c r="E101" s="42">
        <v>20.399999999999999</v>
      </c>
    </row>
    <row r="102" spans="1:5" x14ac:dyDescent="0.25">
      <c r="A102" s="39">
        <v>21</v>
      </c>
      <c r="B102" s="1" t="s">
        <v>29</v>
      </c>
      <c r="C102" s="1">
        <v>1</v>
      </c>
      <c r="D102" s="41">
        <v>1.26</v>
      </c>
      <c r="E102" s="42">
        <v>18.8</v>
      </c>
    </row>
    <row r="103" spans="1:5" x14ac:dyDescent="0.25">
      <c r="A103" s="39">
        <v>21</v>
      </c>
      <c r="B103" s="1" t="s">
        <v>29</v>
      </c>
      <c r="C103" s="1">
        <v>2</v>
      </c>
      <c r="D103" s="41">
        <v>1.252</v>
      </c>
      <c r="E103" s="42">
        <v>18.8</v>
      </c>
    </row>
    <row r="104" spans="1:5" x14ac:dyDescent="0.25">
      <c r="A104" s="39">
        <v>21</v>
      </c>
      <c r="B104" s="1" t="s">
        <v>29</v>
      </c>
      <c r="C104" s="1">
        <v>3</v>
      </c>
      <c r="D104" s="41">
        <v>1.304</v>
      </c>
      <c r="E104" s="42">
        <v>18</v>
      </c>
    </row>
    <row r="105" spans="1:5" x14ac:dyDescent="0.25">
      <c r="A105" s="39">
        <v>21</v>
      </c>
      <c r="B105" s="1" t="s">
        <v>29</v>
      </c>
      <c r="C105" s="1">
        <v>4</v>
      </c>
      <c r="D105" s="41">
        <v>1.3240000000000001</v>
      </c>
      <c r="E105" s="42">
        <v>18</v>
      </c>
    </row>
    <row r="106" spans="1:5" x14ac:dyDescent="0.25">
      <c r="A106" s="39">
        <v>21</v>
      </c>
      <c r="B106" s="1" t="s">
        <v>29</v>
      </c>
      <c r="C106" s="1">
        <v>5</v>
      </c>
      <c r="D106" s="41">
        <v>1.1059999999999999</v>
      </c>
      <c r="E106" s="42">
        <v>18.2</v>
      </c>
    </row>
    <row r="107" spans="1:5" x14ac:dyDescent="0.25">
      <c r="A107" s="39">
        <v>22</v>
      </c>
      <c r="B107" s="1" t="s">
        <v>43</v>
      </c>
      <c r="C107" s="1">
        <v>1</v>
      </c>
      <c r="D107" s="41">
        <v>0.97</v>
      </c>
      <c r="E107" s="42">
        <v>21.6</v>
      </c>
    </row>
    <row r="108" spans="1:5" x14ac:dyDescent="0.25">
      <c r="A108" s="39">
        <v>22</v>
      </c>
      <c r="B108" s="1" t="s">
        <v>43</v>
      </c>
      <c r="C108" s="1">
        <v>2</v>
      </c>
      <c r="D108" s="41">
        <v>1.236</v>
      </c>
      <c r="E108" s="42">
        <v>20.8</v>
      </c>
    </row>
    <row r="109" spans="1:5" x14ac:dyDescent="0.25">
      <c r="A109" s="39">
        <v>22</v>
      </c>
      <c r="B109" s="1" t="s">
        <v>43</v>
      </c>
      <c r="C109" s="1">
        <v>3</v>
      </c>
      <c r="D109" s="41">
        <v>1.018</v>
      </c>
      <c r="E109" s="42">
        <v>22.8</v>
      </c>
    </row>
    <row r="110" spans="1:5" x14ac:dyDescent="0.25">
      <c r="A110" s="39">
        <v>22</v>
      </c>
      <c r="B110" s="1" t="s">
        <v>43</v>
      </c>
      <c r="C110" s="1">
        <v>4</v>
      </c>
      <c r="D110" s="41">
        <v>1.008</v>
      </c>
      <c r="E110" s="42">
        <v>23.2</v>
      </c>
    </row>
    <row r="111" spans="1:5" x14ac:dyDescent="0.25">
      <c r="A111" s="39">
        <v>22</v>
      </c>
      <c r="B111" s="1" t="s">
        <v>43</v>
      </c>
      <c r="C111" s="1">
        <v>5</v>
      </c>
      <c r="D111" s="41">
        <v>0.89200000000000002</v>
      </c>
      <c r="E111" s="42">
        <v>22.2</v>
      </c>
    </row>
    <row r="112" spans="1:5" x14ac:dyDescent="0.25">
      <c r="A112" s="39">
        <v>23</v>
      </c>
      <c r="B112" s="1" t="s">
        <v>28</v>
      </c>
      <c r="C112" s="1">
        <v>1</v>
      </c>
      <c r="D112" s="41">
        <v>1.294</v>
      </c>
      <c r="E112" s="42">
        <v>18.600000000000001</v>
      </c>
    </row>
    <row r="113" spans="1:5" x14ac:dyDescent="0.25">
      <c r="A113" s="39">
        <v>23</v>
      </c>
      <c r="B113" s="1" t="s">
        <v>28</v>
      </c>
      <c r="C113" s="1">
        <v>2</v>
      </c>
      <c r="D113" s="41">
        <v>1.226</v>
      </c>
      <c r="E113" s="42">
        <v>18.8</v>
      </c>
    </row>
    <row r="114" spans="1:5" x14ac:dyDescent="0.25">
      <c r="A114" s="39">
        <v>23</v>
      </c>
      <c r="B114" s="1" t="s">
        <v>28</v>
      </c>
      <c r="C114" s="1">
        <v>3</v>
      </c>
      <c r="D114" s="41">
        <v>1.3019999999999998</v>
      </c>
      <c r="E114" s="42">
        <v>18</v>
      </c>
    </row>
    <row r="115" spans="1:5" x14ac:dyDescent="0.25">
      <c r="A115" s="39">
        <v>23</v>
      </c>
      <c r="B115" s="1" t="s">
        <v>28</v>
      </c>
      <c r="C115" s="1">
        <v>4</v>
      </c>
      <c r="D115" s="41">
        <v>1.194</v>
      </c>
      <c r="E115" s="42">
        <v>17.2</v>
      </c>
    </row>
    <row r="116" spans="1:5" x14ac:dyDescent="0.25">
      <c r="A116" s="39">
        <v>23</v>
      </c>
      <c r="B116" s="1" t="s">
        <v>28</v>
      </c>
      <c r="C116" s="1">
        <v>5</v>
      </c>
      <c r="D116" s="41">
        <v>1.262</v>
      </c>
      <c r="E116" s="42">
        <v>19</v>
      </c>
    </row>
    <row r="117" spans="1:5" x14ac:dyDescent="0.25">
      <c r="A117" s="39">
        <v>24</v>
      </c>
      <c r="B117" s="1" t="s">
        <v>47</v>
      </c>
      <c r="C117" s="1">
        <v>1</v>
      </c>
      <c r="D117" s="41">
        <v>0.89599999999999991</v>
      </c>
      <c r="E117" s="42">
        <v>21.8</v>
      </c>
    </row>
    <row r="118" spans="1:5" x14ac:dyDescent="0.25">
      <c r="A118" s="39">
        <v>24</v>
      </c>
      <c r="B118" s="1" t="s">
        <v>47</v>
      </c>
      <c r="C118" s="1">
        <v>2</v>
      </c>
      <c r="D118" s="41">
        <v>0.97400000000000009</v>
      </c>
      <c r="E118" s="42">
        <v>22</v>
      </c>
    </row>
    <row r="119" spans="1:5" x14ac:dyDescent="0.25">
      <c r="A119" s="39">
        <v>24</v>
      </c>
      <c r="B119" s="1" t="s">
        <v>47</v>
      </c>
      <c r="C119" s="1">
        <v>3</v>
      </c>
      <c r="D119" s="41">
        <v>1.002</v>
      </c>
      <c r="E119" s="42">
        <v>22</v>
      </c>
    </row>
    <row r="120" spans="1:5" x14ac:dyDescent="0.25">
      <c r="A120" s="39">
        <v>24</v>
      </c>
      <c r="B120" s="1" t="s">
        <v>47</v>
      </c>
      <c r="C120" s="1">
        <v>4</v>
      </c>
      <c r="D120" s="41">
        <v>0.89800000000000002</v>
      </c>
      <c r="E120" s="42">
        <v>22.2</v>
      </c>
    </row>
    <row r="121" spans="1:5" x14ac:dyDescent="0.25">
      <c r="A121" s="39">
        <v>24</v>
      </c>
      <c r="B121" s="1" t="s">
        <v>47</v>
      </c>
      <c r="C121" s="1">
        <v>5</v>
      </c>
      <c r="D121" s="41">
        <v>0.76</v>
      </c>
      <c r="E121" s="42">
        <v>23.6</v>
      </c>
    </row>
    <row r="122" spans="1:5" x14ac:dyDescent="0.25">
      <c r="A122" s="39">
        <v>25</v>
      </c>
      <c r="B122" s="50" t="s">
        <v>15</v>
      </c>
      <c r="C122" s="1">
        <v>1</v>
      </c>
      <c r="D122" s="41">
        <v>1.3080000000000001</v>
      </c>
      <c r="E122" s="42">
        <v>19.2</v>
      </c>
    </row>
    <row r="123" spans="1:5" x14ac:dyDescent="0.25">
      <c r="A123" s="39">
        <v>25</v>
      </c>
      <c r="B123" s="50" t="s">
        <v>15</v>
      </c>
      <c r="C123" s="1">
        <v>2</v>
      </c>
      <c r="D123" s="41">
        <v>1.232</v>
      </c>
      <c r="E123" s="42">
        <v>18</v>
      </c>
    </row>
    <row r="124" spans="1:5" x14ac:dyDescent="0.25">
      <c r="A124" s="39">
        <v>25</v>
      </c>
      <c r="B124" s="50" t="s">
        <v>15</v>
      </c>
      <c r="C124" s="1">
        <v>3</v>
      </c>
      <c r="D124" s="41">
        <v>1.304</v>
      </c>
      <c r="E124" s="42">
        <v>18.8</v>
      </c>
    </row>
    <row r="125" spans="1:5" x14ac:dyDescent="0.25">
      <c r="A125" s="39">
        <v>25</v>
      </c>
      <c r="B125" s="50" t="s">
        <v>15</v>
      </c>
      <c r="C125" s="1">
        <v>4</v>
      </c>
      <c r="D125" s="41">
        <v>1.3819999999999999</v>
      </c>
      <c r="E125" s="42">
        <v>18.399999999999999</v>
      </c>
    </row>
    <row r="126" spans="1:5" x14ac:dyDescent="0.25">
      <c r="A126" s="39">
        <v>25</v>
      </c>
      <c r="B126" s="50" t="s">
        <v>15</v>
      </c>
      <c r="C126" s="1">
        <v>5</v>
      </c>
      <c r="D126" s="41">
        <v>1.35</v>
      </c>
      <c r="E126" s="42">
        <v>18.8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32"/>
  <sheetViews>
    <sheetView tabSelected="1" zoomScale="70" zoomScaleNormal="70" workbookViewId="0">
      <selection activeCell="N61" sqref="N61"/>
    </sheetView>
  </sheetViews>
  <sheetFormatPr defaultRowHeight="15" x14ac:dyDescent="0.25"/>
  <cols>
    <col min="1" max="1" width="15.7109375" bestFit="1" customWidth="1"/>
    <col min="2" max="2" width="18.7109375" customWidth="1"/>
    <col min="3" max="3" width="15.7109375" bestFit="1" customWidth="1"/>
    <col min="4" max="4" width="15.28515625" bestFit="1" customWidth="1"/>
    <col min="5" max="5" width="28.28515625" bestFit="1" customWidth="1"/>
    <col min="13" max="13" width="4.7109375" customWidth="1"/>
    <col min="15" max="15" width="21.7109375" customWidth="1"/>
    <col min="16" max="16" width="7.28515625" customWidth="1"/>
    <col min="17" max="21" width="2.140625" customWidth="1"/>
    <col min="24" max="24" width="24.42578125" customWidth="1"/>
    <col min="26" max="33" width="1.7109375" customWidth="1"/>
  </cols>
  <sheetData>
    <row r="1" spans="1:34" ht="15.75" thickBot="1" x14ac:dyDescent="0.3">
      <c r="O1" s="33" t="s">
        <v>58</v>
      </c>
    </row>
    <row r="2" spans="1:34" x14ac:dyDescent="0.25">
      <c r="O2" s="14"/>
      <c r="P2" s="37" t="s">
        <v>59</v>
      </c>
      <c r="Q2" s="35"/>
      <c r="R2" s="35"/>
      <c r="S2" s="35"/>
      <c r="T2" s="35"/>
      <c r="U2" s="35"/>
      <c r="V2" s="36"/>
      <c r="W2" s="13"/>
      <c r="X2" s="14"/>
      <c r="Y2" s="34" t="s">
        <v>57</v>
      </c>
      <c r="Z2" s="27"/>
      <c r="AA2" s="27"/>
      <c r="AB2" s="27"/>
      <c r="AC2" s="27"/>
      <c r="AD2" s="27"/>
      <c r="AE2" s="27"/>
      <c r="AF2" s="27"/>
      <c r="AG2" s="27"/>
      <c r="AH2" s="28"/>
    </row>
    <row r="3" spans="1:34" x14ac:dyDescent="0.25">
      <c r="B3" t="s">
        <v>0</v>
      </c>
      <c r="O3" s="15" t="s">
        <v>15</v>
      </c>
      <c r="P3" s="16">
        <v>1.3149999999999999</v>
      </c>
      <c r="Q3" s="5"/>
      <c r="R3" s="4"/>
      <c r="S3" s="4"/>
      <c r="T3" s="4"/>
      <c r="U3" s="4"/>
      <c r="V3" s="17" t="s">
        <v>16</v>
      </c>
      <c r="W3" s="4"/>
      <c r="X3" s="15" t="s">
        <v>39</v>
      </c>
      <c r="Y3" s="29">
        <v>23.08</v>
      </c>
      <c r="Z3" s="5"/>
      <c r="AA3" s="4"/>
      <c r="AB3" s="4"/>
      <c r="AC3" s="4"/>
      <c r="AD3" s="4"/>
      <c r="AE3" s="4"/>
      <c r="AF3" s="4"/>
      <c r="AG3" s="4"/>
      <c r="AH3" s="17" t="s">
        <v>16</v>
      </c>
    </row>
    <row r="4" spans="1:34" x14ac:dyDescent="0.25">
      <c r="A4" t="s">
        <v>1</v>
      </c>
      <c r="B4" t="s">
        <v>2</v>
      </c>
      <c r="C4" t="s">
        <v>3</v>
      </c>
      <c r="D4" t="s">
        <v>4</v>
      </c>
      <c r="E4" t="s">
        <v>5</v>
      </c>
      <c r="O4" s="15" t="s">
        <v>17</v>
      </c>
      <c r="P4" s="16">
        <v>1.3029999999999999</v>
      </c>
      <c r="Q4" s="5"/>
      <c r="R4" s="4"/>
      <c r="S4" s="4"/>
      <c r="T4" s="4"/>
      <c r="U4" s="4"/>
      <c r="V4" s="17" t="s">
        <v>16</v>
      </c>
      <c r="W4" s="4"/>
      <c r="X4" s="15" t="s">
        <v>40</v>
      </c>
      <c r="Y4" s="29">
        <v>23.04</v>
      </c>
      <c r="Z4" s="5"/>
      <c r="AA4" s="4"/>
      <c r="AB4" s="4"/>
      <c r="AC4" s="4"/>
      <c r="AD4" s="4"/>
      <c r="AE4" s="4"/>
      <c r="AF4" s="4"/>
      <c r="AG4" s="4"/>
      <c r="AH4" s="17" t="s">
        <v>16</v>
      </c>
    </row>
    <row r="5" spans="1:34" x14ac:dyDescent="0.25">
      <c r="A5" s="1" t="s">
        <v>6</v>
      </c>
      <c r="B5" s="2">
        <v>22.906666666666666</v>
      </c>
      <c r="C5" s="2">
        <v>9.4</v>
      </c>
      <c r="D5" s="2">
        <v>3.3633333333333333</v>
      </c>
      <c r="E5" s="2">
        <v>1.0733333333333333</v>
      </c>
      <c r="O5" s="15" t="s">
        <v>18</v>
      </c>
      <c r="P5" s="16">
        <v>1.3</v>
      </c>
      <c r="Q5" s="5"/>
      <c r="R5" s="4"/>
      <c r="S5" s="4"/>
      <c r="T5" s="4"/>
      <c r="U5" s="4"/>
      <c r="V5" s="17" t="s">
        <v>16</v>
      </c>
      <c r="W5" s="4"/>
      <c r="X5" s="15" t="s">
        <v>45</v>
      </c>
      <c r="Y5" s="29">
        <v>22.64</v>
      </c>
      <c r="Z5" s="5"/>
      <c r="AA5" s="6"/>
      <c r="AB5" s="4"/>
      <c r="AC5" s="4"/>
      <c r="AD5" s="4"/>
      <c r="AE5" s="4"/>
      <c r="AF5" s="4"/>
      <c r="AG5" s="4"/>
      <c r="AH5" s="17" t="s">
        <v>24</v>
      </c>
    </row>
    <row r="6" spans="1:34" x14ac:dyDescent="0.25">
      <c r="A6" s="1" t="s">
        <v>7</v>
      </c>
      <c r="B6" s="2">
        <v>22.36</v>
      </c>
      <c r="C6" s="2">
        <v>9.2999999999999989</v>
      </c>
      <c r="D6" s="2">
        <v>3.3633333333333333</v>
      </c>
      <c r="E6" s="2">
        <v>0.97053333333333336</v>
      </c>
      <c r="O6" s="15" t="s">
        <v>19</v>
      </c>
      <c r="P6" s="16">
        <v>1.294</v>
      </c>
      <c r="Q6" s="5"/>
      <c r="R6" s="4"/>
      <c r="S6" s="4"/>
      <c r="T6" s="4"/>
      <c r="U6" s="4"/>
      <c r="V6" s="17" t="s">
        <v>16</v>
      </c>
      <c r="W6" s="4"/>
      <c r="X6" s="15" t="s">
        <v>41</v>
      </c>
      <c r="Y6" s="29">
        <v>22.6</v>
      </c>
      <c r="Z6" s="5"/>
      <c r="AA6" s="6"/>
      <c r="AB6" s="4"/>
      <c r="AC6" s="4"/>
      <c r="AD6" s="4"/>
      <c r="AE6" s="4"/>
      <c r="AF6" s="4"/>
      <c r="AG6" s="4"/>
      <c r="AH6" s="17" t="s">
        <v>24</v>
      </c>
    </row>
    <row r="7" spans="1:34" x14ac:dyDescent="0.25">
      <c r="A7" s="1" t="s">
        <v>8</v>
      </c>
      <c r="B7" s="2">
        <v>20.93</v>
      </c>
      <c r="C7" s="2">
        <v>8.6999999999999993</v>
      </c>
      <c r="D7" s="2">
        <v>3.34</v>
      </c>
      <c r="E7" s="2">
        <v>1.1463999999999999</v>
      </c>
      <c r="O7" s="15" t="s">
        <v>20</v>
      </c>
      <c r="P7" s="16">
        <v>1.294</v>
      </c>
      <c r="Q7" s="5"/>
      <c r="R7" s="4"/>
      <c r="S7" s="4"/>
      <c r="T7" s="4"/>
      <c r="U7" s="4"/>
      <c r="V7" s="17" t="s">
        <v>16</v>
      </c>
      <c r="W7" s="4"/>
      <c r="X7" s="15" t="s">
        <v>47</v>
      </c>
      <c r="Y7" s="29">
        <v>22.32</v>
      </c>
      <c r="Z7" s="5"/>
      <c r="AA7" s="6"/>
      <c r="AB7" s="7"/>
      <c r="AC7" s="4"/>
      <c r="AD7" s="4"/>
      <c r="AE7" s="4"/>
      <c r="AF7" s="4"/>
      <c r="AG7" s="4"/>
      <c r="AH7" s="17" t="s">
        <v>26</v>
      </c>
    </row>
    <row r="8" spans="1:34" x14ac:dyDescent="0.25">
      <c r="A8" s="1" t="s">
        <v>9</v>
      </c>
      <c r="B8" s="2">
        <v>20.76</v>
      </c>
      <c r="C8" s="2">
        <v>8.1999999999999993</v>
      </c>
      <c r="D8" s="2">
        <v>3.32</v>
      </c>
      <c r="E8" s="2">
        <v>1.1008</v>
      </c>
      <c r="O8" s="15" t="s">
        <v>21</v>
      </c>
      <c r="P8" s="16">
        <v>1.29</v>
      </c>
      <c r="Q8" s="5"/>
      <c r="R8" s="4"/>
      <c r="S8" s="4"/>
      <c r="T8" s="4"/>
      <c r="U8" s="4"/>
      <c r="V8" s="17" t="s">
        <v>16</v>
      </c>
      <c r="W8" s="4"/>
      <c r="X8" s="15" t="s">
        <v>43</v>
      </c>
      <c r="Y8" s="29">
        <v>22.12</v>
      </c>
      <c r="Z8" s="5"/>
      <c r="AA8" s="6"/>
      <c r="AB8" s="7"/>
      <c r="AC8" s="4"/>
      <c r="AD8" s="4"/>
      <c r="AE8" s="4"/>
      <c r="AF8" s="4"/>
      <c r="AG8" s="4"/>
      <c r="AH8" s="17" t="s">
        <v>26</v>
      </c>
    </row>
    <row r="9" spans="1:34" x14ac:dyDescent="0.25">
      <c r="A9" s="1" t="s">
        <v>10</v>
      </c>
      <c r="B9" s="2">
        <v>20.100000000000001</v>
      </c>
      <c r="C9" s="2">
        <v>8.5333333333333332</v>
      </c>
      <c r="D9" s="2">
        <v>3.35</v>
      </c>
      <c r="E9" s="2">
        <v>1.196666666666667</v>
      </c>
      <c r="O9" s="15" t="s">
        <v>22</v>
      </c>
      <c r="P9" s="16">
        <v>1.2829999999999999</v>
      </c>
      <c r="Q9" s="5"/>
      <c r="R9" s="4"/>
      <c r="S9" s="4"/>
      <c r="T9" s="4"/>
      <c r="U9" s="4"/>
      <c r="V9" s="17" t="s">
        <v>16</v>
      </c>
      <c r="W9" s="4"/>
      <c r="X9" s="15" t="s">
        <v>34</v>
      </c>
      <c r="Y9" s="29">
        <v>21.08</v>
      </c>
      <c r="Z9" s="4"/>
      <c r="AA9" s="6"/>
      <c r="AB9" s="7"/>
      <c r="AC9" s="10"/>
      <c r="AD9" s="4"/>
      <c r="AE9" s="4"/>
      <c r="AF9" s="4"/>
      <c r="AG9" s="4"/>
      <c r="AH9" s="17" t="s">
        <v>49</v>
      </c>
    </row>
    <row r="10" spans="1:34" x14ac:dyDescent="0.25">
      <c r="A10" s="1" t="s">
        <v>11</v>
      </c>
      <c r="B10" s="2">
        <v>18.64</v>
      </c>
      <c r="C10" s="2">
        <v>7.8</v>
      </c>
      <c r="D10" s="2">
        <v>3.28</v>
      </c>
      <c r="E10" s="2">
        <v>1.3151999999999999</v>
      </c>
      <c r="O10" s="15" t="s">
        <v>23</v>
      </c>
      <c r="P10" s="16">
        <v>1.27</v>
      </c>
      <c r="Q10" s="5"/>
      <c r="R10" s="6"/>
      <c r="S10" s="4"/>
      <c r="T10" s="4"/>
      <c r="U10" s="4"/>
      <c r="V10" s="17" t="s">
        <v>24</v>
      </c>
      <c r="W10" s="4"/>
      <c r="X10" s="15" t="s">
        <v>35</v>
      </c>
      <c r="Y10" s="29">
        <v>20.78</v>
      </c>
      <c r="Z10" s="4"/>
      <c r="AA10" s="4"/>
      <c r="AB10" s="7"/>
      <c r="AC10" s="10"/>
      <c r="AD10" s="4"/>
      <c r="AE10" s="4"/>
      <c r="AF10" s="4"/>
      <c r="AG10" s="4"/>
      <c r="AH10" s="17" t="s">
        <v>50</v>
      </c>
    </row>
    <row r="11" spans="1:34" x14ac:dyDescent="0.25">
      <c r="A11" s="1" t="s">
        <v>12</v>
      </c>
      <c r="B11" s="2">
        <v>18.519999999999996</v>
      </c>
      <c r="C11" s="2">
        <v>8.2374999999999989</v>
      </c>
      <c r="D11" s="2">
        <v>3.2887499999999998</v>
      </c>
      <c r="E11" s="2">
        <v>1.2579499999999999</v>
      </c>
      <c r="O11" s="15" t="s">
        <v>25</v>
      </c>
      <c r="P11" s="16">
        <v>1.258</v>
      </c>
      <c r="Q11" s="5"/>
      <c r="R11" s="6"/>
      <c r="S11" s="7"/>
      <c r="T11" s="4"/>
      <c r="U11" s="4"/>
      <c r="V11" s="17" t="s">
        <v>26</v>
      </c>
      <c r="W11" s="4"/>
      <c r="X11" s="15" t="s">
        <v>38</v>
      </c>
      <c r="Y11" s="29">
        <v>20.76</v>
      </c>
      <c r="Z11" s="4"/>
      <c r="AA11" s="4"/>
      <c r="AB11" s="7"/>
      <c r="AC11" s="10"/>
      <c r="AD11" s="4"/>
      <c r="AE11" s="4"/>
      <c r="AF11" s="4"/>
      <c r="AG11" s="4"/>
      <c r="AH11" s="17" t="s">
        <v>50</v>
      </c>
    </row>
    <row r="12" spans="1:34" x14ac:dyDescent="0.25">
      <c r="A12" s="1" t="s">
        <v>13</v>
      </c>
      <c r="B12" s="2">
        <v>17.809999999999999</v>
      </c>
      <c r="C12" s="2">
        <v>8.6999999999999993</v>
      </c>
      <c r="D12" s="2">
        <v>3.3149999999999999</v>
      </c>
      <c r="E12" s="2">
        <v>1.2749000000000001</v>
      </c>
      <c r="O12" s="15" t="s">
        <v>27</v>
      </c>
      <c r="P12" s="16">
        <v>1.256</v>
      </c>
      <c r="Q12" s="5"/>
      <c r="R12" s="6"/>
      <c r="S12" s="7"/>
      <c r="T12" s="4"/>
      <c r="U12" s="4"/>
      <c r="V12" s="17" t="s">
        <v>26</v>
      </c>
      <c r="W12" s="4"/>
      <c r="X12" s="15" t="s">
        <v>37</v>
      </c>
      <c r="Y12" s="29">
        <v>20.38</v>
      </c>
      <c r="Z12" s="4"/>
      <c r="AA12" s="4"/>
      <c r="AB12" s="4"/>
      <c r="AC12" s="10"/>
      <c r="AD12" s="12"/>
      <c r="AE12" s="4"/>
      <c r="AF12" s="4"/>
      <c r="AG12" s="4"/>
      <c r="AH12" s="17" t="s">
        <v>46</v>
      </c>
    </row>
    <row r="13" spans="1:34" x14ac:dyDescent="0.25">
      <c r="A13" s="1" t="s">
        <v>14</v>
      </c>
      <c r="B13" s="2">
        <v>19.8704</v>
      </c>
      <c r="C13" s="2">
        <v>8.6319999999999997</v>
      </c>
      <c r="D13" s="2">
        <v>3.3231999999999999</v>
      </c>
      <c r="E13" s="2">
        <v>1.1837440000000004</v>
      </c>
      <c r="O13" s="15" t="s">
        <v>28</v>
      </c>
      <c r="P13" s="16">
        <v>1.256</v>
      </c>
      <c r="Q13" s="5"/>
      <c r="R13" s="6"/>
      <c r="S13" s="7"/>
      <c r="T13" s="4"/>
      <c r="U13" s="4"/>
      <c r="V13" s="17" t="s">
        <v>26</v>
      </c>
      <c r="W13" s="4"/>
      <c r="X13" s="15" t="s">
        <v>33</v>
      </c>
      <c r="Y13" s="29">
        <v>20.16</v>
      </c>
      <c r="Z13" s="4"/>
      <c r="AA13" s="4"/>
      <c r="AB13" s="4"/>
      <c r="AC13" s="10"/>
      <c r="AD13" s="12"/>
      <c r="AE13" s="9"/>
      <c r="AF13" s="4"/>
      <c r="AG13" s="4"/>
      <c r="AH13" s="17" t="s">
        <v>51</v>
      </c>
    </row>
    <row r="14" spans="1:34" x14ac:dyDescent="0.25">
      <c r="O14" s="15" t="s">
        <v>29</v>
      </c>
      <c r="P14" s="16">
        <v>1.2490000000000001</v>
      </c>
      <c r="Q14" s="5"/>
      <c r="R14" s="6"/>
      <c r="S14" s="7"/>
      <c r="T14" s="4"/>
      <c r="U14" s="11"/>
      <c r="V14" s="17" t="s">
        <v>26</v>
      </c>
      <c r="W14" s="4"/>
      <c r="X14" s="15" t="s">
        <v>22</v>
      </c>
      <c r="Y14" s="29">
        <v>19.760000000000002</v>
      </c>
      <c r="Z14" s="4"/>
      <c r="AA14" s="4"/>
      <c r="AB14" s="4"/>
      <c r="AC14" s="10"/>
      <c r="AD14" s="12"/>
      <c r="AE14" s="9"/>
      <c r="AF14" s="26"/>
      <c r="AG14" s="4"/>
      <c r="AH14" s="17" t="s">
        <v>52</v>
      </c>
    </row>
    <row r="15" spans="1:34" x14ac:dyDescent="0.25">
      <c r="O15" s="15" t="s">
        <v>30</v>
      </c>
      <c r="P15" s="16">
        <v>1.202</v>
      </c>
      <c r="Q15" s="5"/>
      <c r="R15" s="6"/>
      <c r="S15" s="7"/>
      <c r="T15" s="10"/>
      <c r="U15" s="11"/>
      <c r="V15" s="17" t="s">
        <v>31</v>
      </c>
      <c r="W15" s="4"/>
      <c r="X15" s="15" t="s">
        <v>20</v>
      </c>
      <c r="Y15" s="29">
        <v>19.079999999999998</v>
      </c>
      <c r="Z15" s="4"/>
      <c r="AA15" s="4"/>
      <c r="AB15" s="4"/>
      <c r="AC15" s="4"/>
      <c r="AD15" s="12"/>
      <c r="AE15" s="9"/>
      <c r="AF15" s="26"/>
      <c r="AG15" s="25"/>
      <c r="AH15" s="17" t="s">
        <v>53</v>
      </c>
    </row>
    <row r="16" spans="1:34" x14ac:dyDescent="0.25">
      <c r="O16" s="15" t="s">
        <v>32</v>
      </c>
      <c r="P16" s="16">
        <v>1.1910000000000001</v>
      </c>
      <c r="Q16" s="5"/>
      <c r="R16" s="6"/>
      <c r="S16" s="7"/>
      <c r="T16" s="10"/>
      <c r="U16" s="11"/>
      <c r="V16" s="17" t="s">
        <v>31</v>
      </c>
      <c r="W16" s="4"/>
      <c r="X16" s="15" t="s">
        <v>27</v>
      </c>
      <c r="Y16" s="29">
        <v>18.760000000000002</v>
      </c>
      <c r="Z16" s="4"/>
      <c r="AA16" s="4"/>
      <c r="AB16" s="4"/>
      <c r="AC16" s="4"/>
      <c r="AD16" s="12"/>
      <c r="AE16" s="9"/>
      <c r="AF16" s="26"/>
      <c r="AG16" s="25"/>
      <c r="AH16" s="17" t="s">
        <v>53</v>
      </c>
    </row>
    <row r="17" spans="15:34" x14ac:dyDescent="0.25">
      <c r="O17" s="15" t="s">
        <v>33</v>
      </c>
      <c r="P17" s="16">
        <v>1.1819999999999999</v>
      </c>
      <c r="Q17" s="5"/>
      <c r="R17" s="6"/>
      <c r="S17" s="7"/>
      <c r="T17" s="10"/>
      <c r="U17" s="11"/>
      <c r="V17" s="17" t="s">
        <v>31</v>
      </c>
      <c r="W17" s="4"/>
      <c r="X17" s="15" t="s">
        <v>25</v>
      </c>
      <c r="Y17" s="29">
        <v>18.760000000000002</v>
      </c>
      <c r="Z17" s="4"/>
      <c r="AA17" s="4"/>
      <c r="AB17" s="4"/>
      <c r="AC17" s="4"/>
      <c r="AD17" s="12"/>
      <c r="AE17" s="9"/>
      <c r="AF17" s="8"/>
      <c r="AG17" s="25"/>
      <c r="AH17" s="17" t="s">
        <v>53</v>
      </c>
    </row>
    <row r="18" spans="15:34" x14ac:dyDescent="0.25">
      <c r="O18" s="15" t="s">
        <v>34</v>
      </c>
      <c r="P18" s="16">
        <v>1.1679999999999999</v>
      </c>
      <c r="Q18" s="5"/>
      <c r="R18" s="6"/>
      <c r="S18" s="7"/>
      <c r="T18" s="10"/>
      <c r="U18" s="11"/>
      <c r="V18" s="17" t="s">
        <v>31</v>
      </c>
      <c r="W18" s="4"/>
      <c r="X18" s="15" t="s">
        <v>15</v>
      </c>
      <c r="Y18" s="29">
        <v>18.64</v>
      </c>
      <c r="Z18" s="4"/>
      <c r="AA18" s="4"/>
      <c r="AB18" s="4"/>
      <c r="AC18" s="4"/>
      <c r="AD18" s="4"/>
      <c r="AE18" s="9"/>
      <c r="AF18" s="8"/>
      <c r="AG18" s="25"/>
      <c r="AH18" s="17" t="s">
        <v>54</v>
      </c>
    </row>
    <row r="19" spans="15:34" x14ac:dyDescent="0.25">
      <c r="O19" s="15" t="s">
        <v>35</v>
      </c>
      <c r="P19" s="16">
        <v>1.125</v>
      </c>
      <c r="Q19" s="5"/>
      <c r="R19" s="6"/>
      <c r="S19" s="7"/>
      <c r="T19" s="10"/>
      <c r="U19" s="12"/>
      <c r="V19" s="18" t="s">
        <v>36</v>
      </c>
      <c r="W19" s="4"/>
      <c r="X19" s="15" t="s">
        <v>21</v>
      </c>
      <c r="Y19" s="29">
        <v>18.600000000000001</v>
      </c>
      <c r="Z19" s="4"/>
      <c r="AA19" s="4"/>
      <c r="AB19" s="4"/>
      <c r="AC19" s="4"/>
      <c r="AD19" s="4"/>
      <c r="AE19" s="9"/>
      <c r="AF19" s="8"/>
      <c r="AG19" s="25"/>
      <c r="AH19" s="17" t="s">
        <v>54</v>
      </c>
    </row>
    <row r="20" spans="15:34" x14ac:dyDescent="0.25">
      <c r="O20" s="15" t="s">
        <v>37</v>
      </c>
      <c r="P20" s="16">
        <v>1.125</v>
      </c>
      <c r="Q20" s="5"/>
      <c r="R20" s="6"/>
      <c r="S20" s="7"/>
      <c r="T20" s="10"/>
      <c r="U20" s="12"/>
      <c r="V20" s="18" t="s">
        <v>36</v>
      </c>
      <c r="W20" s="4"/>
      <c r="X20" s="15" t="s">
        <v>23</v>
      </c>
      <c r="Y20" s="29">
        <v>18.48</v>
      </c>
      <c r="Z20" s="4"/>
      <c r="AA20" s="4"/>
      <c r="AB20" s="4"/>
      <c r="AC20" s="4"/>
      <c r="AD20" s="4"/>
      <c r="AE20" s="4"/>
      <c r="AF20" s="8"/>
      <c r="AG20" s="25"/>
      <c r="AH20" s="17" t="s">
        <v>55</v>
      </c>
    </row>
    <row r="21" spans="15:34" x14ac:dyDescent="0.25">
      <c r="O21" s="15" t="s">
        <v>38</v>
      </c>
      <c r="P21" s="16">
        <v>1.101</v>
      </c>
      <c r="Q21" s="5"/>
      <c r="R21" s="6"/>
      <c r="S21" s="7"/>
      <c r="T21" s="10"/>
      <c r="U21" s="12"/>
      <c r="V21" s="18" t="s">
        <v>36</v>
      </c>
      <c r="W21" s="4"/>
      <c r="X21" s="15" t="s">
        <v>29</v>
      </c>
      <c r="Y21" s="29">
        <v>18.36</v>
      </c>
      <c r="Z21" s="4"/>
      <c r="AA21" s="4"/>
      <c r="AB21" s="4"/>
      <c r="AC21" s="4"/>
      <c r="AD21" s="4"/>
      <c r="AE21" s="4"/>
      <c r="AF21" s="8"/>
      <c r="AG21" s="25"/>
      <c r="AH21" s="17" t="s">
        <v>55</v>
      </c>
    </row>
    <row r="22" spans="15:34" x14ac:dyDescent="0.25">
      <c r="O22" s="15" t="s">
        <v>39</v>
      </c>
      <c r="P22" s="16">
        <v>1.0960000000000001</v>
      </c>
      <c r="Q22" s="5"/>
      <c r="R22" s="6"/>
      <c r="S22" s="7"/>
      <c r="T22" s="10"/>
      <c r="U22" s="12"/>
      <c r="V22" s="18" t="s">
        <v>36</v>
      </c>
      <c r="W22" s="4"/>
      <c r="X22" s="15" t="s">
        <v>28</v>
      </c>
      <c r="Y22" s="29">
        <v>18.32</v>
      </c>
      <c r="Z22" s="4"/>
      <c r="AA22" s="4"/>
      <c r="AB22" s="4"/>
      <c r="AC22" s="4"/>
      <c r="AD22" s="4"/>
      <c r="AE22" s="4"/>
      <c r="AF22" s="8"/>
      <c r="AG22" s="25"/>
      <c r="AH22" s="17" t="s">
        <v>55</v>
      </c>
    </row>
    <row r="23" spans="15:34" x14ac:dyDescent="0.25">
      <c r="O23" s="15" t="s">
        <v>40</v>
      </c>
      <c r="P23" s="16">
        <v>1.0900000000000001</v>
      </c>
      <c r="Q23" s="5"/>
      <c r="R23" s="6"/>
      <c r="S23" s="7"/>
      <c r="T23" s="10"/>
      <c r="U23" s="12"/>
      <c r="V23" s="18" t="s">
        <v>36</v>
      </c>
      <c r="W23" s="4"/>
      <c r="X23" s="15" t="s">
        <v>30</v>
      </c>
      <c r="Y23" s="29">
        <v>18.04</v>
      </c>
      <c r="Z23" s="4"/>
      <c r="AA23" s="4"/>
      <c r="AB23" s="4"/>
      <c r="AC23" s="4"/>
      <c r="AD23" s="4"/>
      <c r="AE23" s="4"/>
      <c r="AF23" s="4"/>
      <c r="AG23" s="25"/>
      <c r="AH23" s="17" t="s">
        <v>56</v>
      </c>
    </row>
    <row r="24" spans="15:34" x14ac:dyDescent="0.25">
      <c r="O24" s="15" t="s">
        <v>41</v>
      </c>
      <c r="P24" s="19">
        <v>1.034</v>
      </c>
      <c r="Q24" s="4"/>
      <c r="R24" s="6"/>
      <c r="S24" s="7"/>
      <c r="T24" s="10"/>
      <c r="U24" s="12"/>
      <c r="V24" s="18" t="s">
        <v>42</v>
      </c>
      <c r="W24" s="4"/>
      <c r="X24" s="15" t="s">
        <v>17</v>
      </c>
      <c r="Y24" s="29">
        <v>17.88</v>
      </c>
      <c r="Z24" s="4"/>
      <c r="AA24" s="4"/>
      <c r="AB24" s="4"/>
      <c r="AC24" s="4"/>
      <c r="AD24" s="4"/>
      <c r="AE24" s="4"/>
      <c r="AF24" s="4"/>
      <c r="AG24" s="25"/>
      <c r="AH24" s="17" t="s">
        <v>56</v>
      </c>
    </row>
    <row r="25" spans="15:34" x14ac:dyDescent="0.25">
      <c r="O25" s="15" t="s">
        <v>43</v>
      </c>
      <c r="P25" s="19">
        <v>1.0249999999999999</v>
      </c>
      <c r="Q25" s="4"/>
      <c r="R25" s="4"/>
      <c r="S25" s="7"/>
      <c r="T25" s="10"/>
      <c r="U25" s="12"/>
      <c r="V25" s="18" t="s">
        <v>44</v>
      </c>
      <c r="W25" s="4"/>
      <c r="X25" s="15" t="s">
        <v>32</v>
      </c>
      <c r="Y25" s="29">
        <v>17.8</v>
      </c>
      <c r="Z25" s="4"/>
      <c r="AA25" s="4"/>
      <c r="AB25" s="4"/>
      <c r="AC25" s="4"/>
      <c r="AD25" s="4"/>
      <c r="AE25" s="4"/>
      <c r="AF25" s="4"/>
      <c r="AG25" s="25"/>
      <c r="AH25" s="17" t="s">
        <v>56</v>
      </c>
    </row>
    <row r="26" spans="15:34" x14ac:dyDescent="0.25">
      <c r="O26" s="15" t="s">
        <v>45</v>
      </c>
      <c r="P26" s="19">
        <v>0.98099999999999998</v>
      </c>
      <c r="Q26" s="4"/>
      <c r="R26" s="4"/>
      <c r="S26" s="4"/>
      <c r="T26" s="10"/>
      <c r="U26" s="12"/>
      <c r="V26" s="18" t="s">
        <v>46</v>
      </c>
      <c r="W26" s="4"/>
      <c r="X26" s="15" t="s">
        <v>19</v>
      </c>
      <c r="Y26" s="29">
        <v>17.760000000000002</v>
      </c>
      <c r="Z26" s="4"/>
      <c r="AA26" s="4"/>
      <c r="AB26" s="4"/>
      <c r="AC26" s="4"/>
      <c r="AD26" s="4"/>
      <c r="AE26" s="4"/>
      <c r="AF26" s="4"/>
      <c r="AG26" s="25"/>
      <c r="AH26" s="17" t="s">
        <v>56</v>
      </c>
    </row>
    <row r="27" spans="15:34" ht="15.75" thickBot="1" x14ac:dyDescent="0.3">
      <c r="O27" s="20" t="s">
        <v>47</v>
      </c>
      <c r="P27" s="21">
        <v>0.90600000000000003</v>
      </c>
      <c r="Q27" s="22"/>
      <c r="R27" s="22"/>
      <c r="S27" s="22"/>
      <c r="T27" s="22"/>
      <c r="U27" s="23"/>
      <c r="V27" s="24" t="s">
        <v>48</v>
      </c>
      <c r="W27" s="4"/>
      <c r="X27" s="20" t="s">
        <v>18</v>
      </c>
      <c r="Y27" s="30">
        <v>17.559999999999999</v>
      </c>
      <c r="Z27" s="22"/>
      <c r="AA27" s="22"/>
      <c r="AB27" s="22"/>
      <c r="AC27" s="22"/>
      <c r="AD27" s="22"/>
      <c r="AE27" s="22"/>
      <c r="AF27" s="22"/>
      <c r="AG27" s="31"/>
      <c r="AH27" s="32" t="s">
        <v>56</v>
      </c>
    </row>
    <row r="28" spans="15:34" x14ac:dyDescent="0.25">
      <c r="O28" s="3" t="s">
        <v>60</v>
      </c>
      <c r="X28" s="3" t="s">
        <v>61</v>
      </c>
    </row>
    <row r="32" spans="15:34" x14ac:dyDescent="0.25">
      <c r="P32" t="s">
        <v>47</v>
      </c>
      <c r="Q32">
        <v>0.90600000000000003</v>
      </c>
      <c r="R32" t="s">
        <v>48</v>
      </c>
    </row>
  </sheetData>
  <pageMargins left="0.27559055118110237" right="0.19685039370078741" top="0.42" bottom="0.35" header="0.31496062992125984" footer="0.31496062992125984"/>
  <pageSetup paperSize="9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Berry Sample Chard</vt:lpstr>
      <vt:lpstr> Chard REP DATA</vt:lpstr>
      <vt:lpstr>Chard GRAPHS</vt:lpstr>
      <vt:lpstr>' Chard REP DATA'!Print_Area</vt:lpstr>
      <vt:lpstr>'Berry Sample Chard'!Print_Area</vt:lpstr>
    </vt:vector>
  </TitlesOfParts>
  <Company>Plant &amp; Food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Wood</dc:creator>
  <cp:lastModifiedBy>Chris</cp:lastModifiedBy>
  <cp:lastPrinted>2013-03-12T03:02:43Z</cp:lastPrinted>
  <dcterms:created xsi:type="dcterms:W3CDTF">2013-03-12T02:58:21Z</dcterms:created>
  <dcterms:modified xsi:type="dcterms:W3CDTF">2013-06-10T22:18:01Z</dcterms:modified>
</cp:coreProperties>
</file>